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<sst xmlns="http://schemas.openxmlformats.org/spreadsheetml/2006/main" count="236" uniqueCount="36">
  <si>
    <t>D1</t>
  </si>
  <si>
    <t>D2</t>
  </si>
  <si>
    <t>D3</t>
  </si>
  <si>
    <t>D4</t>
  </si>
  <si>
    <t>D5</t>
  </si>
  <si>
    <t>D6</t>
  </si>
  <si>
    <t>Média dos tempos (s)</t>
  </si>
  <si>
    <t>Velocidade média (cm/s)</t>
  </si>
  <si>
    <t>Velocidades Médias</t>
  </si>
  <si>
    <t>Velocidades Instantâneas</t>
  </si>
  <si>
    <t>Xa</t>
  </si>
  <si>
    <t>Xb</t>
  </si>
  <si>
    <t>Xc</t>
  </si>
  <si>
    <t>Xd</t>
  </si>
  <si>
    <t>Xe</t>
  </si>
  <si>
    <t>Distância (cm)</t>
  </si>
  <si>
    <t>Posição (cm)</t>
  </si>
  <si>
    <t>Incertezas Combinadas</t>
  </si>
  <si>
    <t>Grandeza</t>
  </si>
  <si>
    <t>Arredondamentos</t>
  </si>
  <si>
    <r>
      <t>D</t>
    </r>
    <r>
      <rPr>
        <b/>
        <sz val="9"/>
        <rFont val="Arial"/>
        <family val="2"/>
      </rPr>
      <t>t1 (s)</t>
    </r>
  </si>
  <si>
    <r>
      <t>D</t>
    </r>
    <r>
      <rPr>
        <b/>
        <sz val="9"/>
        <rFont val="Arial"/>
        <family val="2"/>
      </rPr>
      <t>t2 (s)</t>
    </r>
  </si>
  <si>
    <r>
      <t>D</t>
    </r>
    <r>
      <rPr>
        <b/>
        <sz val="9"/>
        <rFont val="Arial"/>
        <family val="2"/>
      </rPr>
      <t>t3 (s)</t>
    </r>
  </si>
  <si>
    <r>
      <t>D</t>
    </r>
    <r>
      <rPr>
        <b/>
        <sz val="9"/>
        <rFont val="Arial"/>
        <family val="2"/>
      </rPr>
      <t>t4 (s)</t>
    </r>
  </si>
  <si>
    <r>
      <t>D</t>
    </r>
    <r>
      <rPr>
        <b/>
        <sz val="9"/>
        <rFont val="Arial"/>
        <family val="2"/>
      </rPr>
      <t>t5 (s)</t>
    </r>
  </si>
  <si>
    <t>Rejeição</t>
  </si>
  <si>
    <t>Desvio Padrão</t>
  </si>
  <si>
    <t>Distância entre traços (cm)</t>
  </si>
  <si>
    <t>Velocidade Instantânea (cm/s)</t>
  </si>
  <si>
    <t>Desvio Padrão Da Média</t>
  </si>
  <si>
    <t>Velocidades Xa</t>
  </si>
  <si>
    <t>Sr (cm)</t>
  </si>
  <si>
    <t>Sm (s)</t>
  </si>
  <si>
    <t>Sp (cm/s^2)</t>
  </si>
  <si>
    <t>Valor Médio (cm/s)</t>
  </si>
  <si>
    <t>62,26650 +/- 0,00004 cm/s</t>
  </si>
</sst>
</file>

<file path=xl/styles.xml><?xml version="1.0" encoding="utf-8"?>
<styleSheet xmlns="http://schemas.openxmlformats.org/spreadsheetml/2006/main">
  <numFmts count="20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00"/>
    <numFmt numFmtId="175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63"/>
          <c:w val="0.90775"/>
          <c:h val="0.74575"/>
        </c:manualLayout>
      </c:layout>
      <c:lineChart>
        <c:grouping val="standard"/>
        <c:varyColors val="0"/>
        <c:ser>
          <c:idx val="0"/>
          <c:order val="0"/>
          <c:tx>
            <c:v>Velocidade média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(Sheet1!$B$5,Sheet1!$B$19,Sheet1!$B$33,Sheet1!$B$47,Sheet1!$B$61,Sheet1!$B$75)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(Sheet1!$H$16,Sheet1!$H$30,Sheet1!$H$44,Sheet1!$H$58,Sheet1!$H$72,Sheet1!$H$86)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504939"/>
        <c:axId val="11782404"/>
      </c:lineChart>
      <c:catAx>
        <c:axId val="53504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Distância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82404"/>
        <c:crosses val="autoZero"/>
        <c:auto val="1"/>
        <c:lblOffset val="100"/>
        <c:noMultiLvlLbl val="0"/>
      </c:catAx>
      <c:valAx>
        <c:axId val="117824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Velocidade Média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04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Velocidade Instantânea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(Sheet1!$B$122,Sheet1!$B$138,Sheet1!$B$154,Sheet1!$B$180,Sheet1!$B$196)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(Sheet1!$H$135,Sheet1!$H$151,Sheet1!$H$167,Sheet1!$H$193,Sheet1!$H$209,Sheet1!$H$225)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932773"/>
        <c:axId val="14850638"/>
      </c:lineChart>
      <c:catAx>
        <c:axId val="38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Posição 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Velocidade Instantânea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277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0</xdr:rowOff>
    </xdr:from>
    <xdr:to>
      <xdr:col>7</xdr:col>
      <xdr:colOff>1438275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219075" y="13411200"/>
        <a:ext cx="4438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209</xdr:row>
      <xdr:rowOff>152400</xdr:rowOff>
    </xdr:from>
    <xdr:to>
      <xdr:col>7</xdr:col>
      <xdr:colOff>1419225</xdr:colOff>
      <xdr:row>228</xdr:row>
      <xdr:rowOff>142875</xdr:rowOff>
    </xdr:to>
    <xdr:graphicFrame>
      <xdr:nvGraphicFramePr>
        <xdr:cNvPr id="2" name="Chart 2"/>
        <xdr:cNvGraphicFramePr/>
      </xdr:nvGraphicFramePr>
      <xdr:xfrm>
        <a:off x="180975" y="32623125"/>
        <a:ext cx="4457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3.140625" style="1" bestFit="1" customWidth="1"/>
    <col min="2" max="2" width="12.421875" style="1" customWidth="1"/>
    <col min="3" max="3" width="6.421875" style="1" customWidth="1"/>
    <col min="4" max="7" width="6.57421875" style="1" bestFit="1" customWidth="1"/>
    <col min="8" max="8" width="26.140625" style="1" bestFit="1" customWidth="1"/>
    <col min="9" max="9" width="16.140625" style="1" customWidth="1"/>
    <col min="10" max="10" width="16.421875" style="1" customWidth="1"/>
    <col min="11" max="11" width="11.00390625" style="1" customWidth="1"/>
    <col min="12" max="12" width="8.57421875" style="1" customWidth="1"/>
    <col min="13" max="13" width="11.7109375" style="1" customWidth="1"/>
    <col min="14" max="14" width="22.421875" style="1" bestFit="1" customWidth="1"/>
    <col min="15" max="15" width="15.00390625" style="1" bestFit="1" customWidth="1"/>
    <col min="16" max="17" width="9.140625" style="1" customWidth="1"/>
    <col min="18" max="18" width="15.7109375" style="1" bestFit="1" customWidth="1"/>
    <col min="19" max="19" width="15.00390625" style="1" bestFit="1" customWidth="1"/>
    <col min="20" max="16384" width="9.140625" style="1" customWidth="1"/>
  </cols>
  <sheetData>
    <row r="2" spans="3:10" ht="12">
      <c r="C2" s="1" t="s">
        <v>8</v>
      </c>
      <c r="J2" s="1" t="s">
        <v>17</v>
      </c>
    </row>
    <row r="3" spans="3:8" ht="12">
      <c r="C3" s="2"/>
      <c r="D3" s="2"/>
      <c r="E3" s="2"/>
      <c r="F3" s="2"/>
      <c r="G3" s="2"/>
      <c r="H3" s="2"/>
    </row>
    <row r="4" spans="2:20" ht="12">
      <c r="B4" s="3" t="s">
        <v>15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3" t="s">
        <v>6</v>
      </c>
      <c r="I4" s="16" t="s">
        <v>18</v>
      </c>
      <c r="J4" s="3" t="s">
        <v>34</v>
      </c>
      <c r="K4" s="3" t="s">
        <v>31</v>
      </c>
      <c r="L4" s="3" t="s">
        <v>32</v>
      </c>
      <c r="M4" s="3" t="s">
        <v>33</v>
      </c>
      <c r="N4" s="17" t="s">
        <v>19</v>
      </c>
      <c r="O4" s="18"/>
      <c r="T4" s="18"/>
    </row>
    <row r="5" spans="1:20" ht="12">
      <c r="A5" s="3" t="s">
        <v>0</v>
      </c>
      <c r="B5" s="5">
        <v>160</v>
      </c>
      <c r="C5" s="14">
        <v>2.8121</v>
      </c>
      <c r="D5" s="14">
        <v>2.8021</v>
      </c>
      <c r="E5" s="14">
        <v>2.8087</v>
      </c>
      <c r="F5" s="14">
        <v>2.8092</v>
      </c>
      <c r="G5" s="14">
        <v>2.8156</v>
      </c>
      <c r="H5" s="14">
        <f>AVERAGE(C5:G5)</f>
        <v>2.80954</v>
      </c>
      <c r="I5" s="19" t="s">
        <v>30</v>
      </c>
      <c r="J5" s="14">
        <f>H135</f>
        <v>62.266500622665</v>
      </c>
      <c r="K5" s="6">
        <f>0.0001/(2*SQRT(3))</f>
        <v>2.8867513459481293E-05</v>
      </c>
      <c r="L5" s="6">
        <f>H131</f>
        <v>2.4494897427360685E-05</v>
      </c>
      <c r="M5" s="6">
        <f>SQRT((K5)^2+(L5)^2)</f>
        <v>3.7859388971697026E-05</v>
      </c>
      <c r="N5" s="6" t="s">
        <v>35</v>
      </c>
      <c r="O5" s="18"/>
      <c r="T5" s="18"/>
    </row>
    <row r="6" spans="2:20" ht="12">
      <c r="B6" s="6" t="s">
        <v>25</v>
      </c>
      <c r="C6" s="13">
        <f>ABS((C5-$H5)/$H12)</f>
        <v>0.5134086723294202</v>
      </c>
      <c r="D6" s="13">
        <f>ABS((D5-$H5)/$H12)</f>
        <v>1.4920939539575055</v>
      </c>
      <c r="E6" s="13">
        <f>ABS((E5-$H5)/$H12)</f>
        <v>0.16846222060813276</v>
      </c>
      <c r="F6" s="13">
        <f>ABS((F5-$H5)/$H12)</f>
        <v>0.0681870892937553</v>
      </c>
      <c r="G6" s="13">
        <f>ABS((G5-$H5)/$H12)</f>
        <v>1.2153345915297953</v>
      </c>
      <c r="I6" s="22"/>
      <c r="J6" s="24"/>
      <c r="K6" s="7"/>
      <c r="L6" s="25"/>
      <c r="M6" s="7"/>
      <c r="N6" s="7"/>
      <c r="O6" s="18"/>
      <c r="T6" s="18"/>
    </row>
    <row r="7" spans="9:20" ht="12">
      <c r="I7" s="22"/>
      <c r="J7" s="24"/>
      <c r="K7" s="7"/>
      <c r="L7" s="25"/>
      <c r="M7" s="7"/>
      <c r="N7" s="7"/>
      <c r="O7" s="18"/>
      <c r="T7" s="18"/>
    </row>
    <row r="8" spans="2:20" ht="12">
      <c r="B8" s="3" t="s">
        <v>15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10" t="s">
        <v>6</v>
      </c>
      <c r="I8" s="22"/>
      <c r="J8" s="24"/>
      <c r="K8" s="7"/>
      <c r="L8" s="7"/>
      <c r="M8" s="7"/>
      <c r="N8" s="7"/>
      <c r="O8" s="18"/>
      <c r="T8" s="18"/>
    </row>
    <row r="9" spans="1:20" ht="12">
      <c r="A9" s="3" t="s">
        <v>0</v>
      </c>
      <c r="B9" s="5">
        <v>160</v>
      </c>
      <c r="C9" s="14">
        <v>2.8121</v>
      </c>
      <c r="D9" s="14">
        <v>2.8021</v>
      </c>
      <c r="E9" s="14">
        <v>2.8087</v>
      </c>
      <c r="F9" s="14">
        <v>2.8092</v>
      </c>
      <c r="G9" s="14">
        <v>2.8156</v>
      </c>
      <c r="H9" s="15">
        <f>AVERAGE(C9:G9)</f>
        <v>2.80954</v>
      </c>
      <c r="I9" s="22"/>
      <c r="J9" s="24"/>
      <c r="K9" s="7"/>
      <c r="L9" s="7"/>
      <c r="M9" s="7"/>
      <c r="N9" s="7"/>
      <c r="O9" s="20"/>
      <c r="T9" s="20"/>
    </row>
    <row r="10" spans="9:20" ht="12">
      <c r="I10" s="22"/>
      <c r="J10" s="24"/>
      <c r="K10" s="7"/>
      <c r="L10" s="7"/>
      <c r="M10" s="7"/>
      <c r="N10" s="7"/>
      <c r="O10" s="21"/>
      <c r="T10" s="21"/>
    </row>
    <row r="11" spans="8:20" ht="12">
      <c r="H11" s="10" t="s">
        <v>26</v>
      </c>
      <c r="I11" s="22"/>
      <c r="J11" s="24"/>
      <c r="K11" s="7"/>
      <c r="L11" s="7"/>
      <c r="M11" s="7"/>
      <c r="N11" s="7"/>
      <c r="O11" s="21"/>
      <c r="T11" s="21"/>
    </row>
    <row r="12" spans="8:14" ht="12">
      <c r="H12" s="23">
        <f>STDEV(C5:G5)</f>
        <v>0.004986281179055179</v>
      </c>
      <c r="I12" s="22"/>
      <c r="J12" s="24"/>
      <c r="K12" s="7"/>
      <c r="L12" s="7"/>
      <c r="M12" s="7"/>
      <c r="N12" s="7"/>
    </row>
    <row r="13" spans="8:14" ht="12">
      <c r="H13" s="10" t="s">
        <v>29</v>
      </c>
      <c r="I13" s="22"/>
      <c r="J13" s="24"/>
      <c r="K13" s="7"/>
      <c r="L13" s="7"/>
      <c r="M13" s="7"/>
      <c r="N13" s="7"/>
    </row>
    <row r="14" spans="8:14" ht="12">
      <c r="H14" s="23">
        <f>H12/SQRT(5)</f>
        <v>0.002229932734259036</v>
      </c>
      <c r="I14" s="22"/>
      <c r="J14" s="24"/>
      <c r="K14" s="7"/>
      <c r="L14" s="7"/>
      <c r="M14" s="7"/>
      <c r="N14" s="7"/>
    </row>
    <row r="15" spans="8:14" ht="12">
      <c r="H15" s="10" t="s">
        <v>7</v>
      </c>
      <c r="I15" s="22"/>
      <c r="J15" s="24"/>
      <c r="K15" s="7"/>
      <c r="L15" s="7"/>
      <c r="M15" s="7"/>
      <c r="N15" s="7"/>
    </row>
    <row r="16" spans="8:14" ht="12">
      <c r="H16" s="11">
        <f>B5/H9</f>
        <v>56.94882436270706</v>
      </c>
      <c r="I16" s="22"/>
      <c r="J16" s="7"/>
      <c r="K16" s="7"/>
      <c r="L16" s="7"/>
      <c r="M16" s="7"/>
      <c r="N16" s="7"/>
    </row>
    <row r="18" spans="2:8" ht="12">
      <c r="B18" s="3" t="s">
        <v>15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3" t="s">
        <v>6</v>
      </c>
    </row>
    <row r="19" spans="1:8" ht="12">
      <c r="A19" s="3" t="s">
        <v>1</v>
      </c>
      <c r="B19" s="5">
        <v>130</v>
      </c>
      <c r="C19" s="14">
        <v>2.1891</v>
      </c>
      <c r="D19" s="14">
        <v>2.1939</v>
      </c>
      <c r="E19" s="14">
        <v>2.1956</v>
      </c>
      <c r="F19" s="14">
        <v>2.1929</v>
      </c>
      <c r="G19" s="14">
        <v>2.194</v>
      </c>
      <c r="H19" s="14">
        <f>AVERAGE(C19:G19)</f>
        <v>2.1931</v>
      </c>
    </row>
    <row r="20" spans="2:7" ht="12">
      <c r="B20" s="6" t="s">
        <v>25</v>
      </c>
      <c r="C20" s="5">
        <f>ABS((C19-$H19)/$H26)</f>
        <v>1.6419110649850852</v>
      </c>
      <c r="D20" s="5">
        <f>ABS((D19-$H19)/$H26)</f>
        <v>0.32838221299716286</v>
      </c>
      <c r="E20" s="5">
        <f>ABS((E19-$H19)/$H26)</f>
        <v>1.0261944156158378</v>
      </c>
      <c r="F20" s="5">
        <f>ABS((F19-$H19)/$H26)</f>
        <v>0.08209555324924515</v>
      </c>
      <c r="G20" s="5">
        <f>ABS((G19-$H19)/$H26)</f>
        <v>0.3694299896216943</v>
      </c>
    </row>
    <row r="22" spans="2:8" ht="12">
      <c r="B22" s="3" t="s">
        <v>15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24</v>
      </c>
      <c r="H22" s="3" t="s">
        <v>6</v>
      </c>
    </row>
    <row r="23" spans="1:8" ht="12">
      <c r="A23" s="3" t="s">
        <v>1</v>
      </c>
      <c r="B23" s="5">
        <v>130</v>
      </c>
      <c r="C23" s="14">
        <v>2.1891</v>
      </c>
      <c r="D23" s="14">
        <v>2.1939</v>
      </c>
      <c r="E23" s="14">
        <v>2.1956</v>
      </c>
      <c r="F23" s="14">
        <v>2.1929</v>
      </c>
      <c r="G23" s="14">
        <v>2.194</v>
      </c>
      <c r="H23" s="14">
        <f>AVERAGE(C23:G23)</f>
        <v>2.1931</v>
      </c>
    </row>
    <row r="25" ht="12">
      <c r="H25" s="3" t="s">
        <v>26</v>
      </c>
    </row>
    <row r="26" ht="12">
      <c r="H26" s="6">
        <f>STDEV(C19:G19)</f>
        <v>0.002436185543360315</v>
      </c>
    </row>
    <row r="27" ht="12">
      <c r="H27" s="3" t="s">
        <v>29</v>
      </c>
    </row>
    <row r="28" ht="12">
      <c r="H28" s="6">
        <f>H26/SQRT(5)</f>
        <v>0.0010894952961511852</v>
      </c>
    </row>
    <row r="29" ht="12">
      <c r="H29" s="3" t="s">
        <v>7</v>
      </c>
    </row>
    <row r="30" ht="12">
      <c r="H30" s="5">
        <f>B19/H23</f>
        <v>59.27682276229994</v>
      </c>
    </row>
    <row r="32" spans="2:8" ht="12">
      <c r="B32" s="3" t="s">
        <v>15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24</v>
      </c>
      <c r="H32" s="3" t="s">
        <v>6</v>
      </c>
    </row>
    <row r="33" spans="1:8" ht="12">
      <c r="A33" s="3" t="s">
        <v>2</v>
      </c>
      <c r="B33" s="5">
        <v>100</v>
      </c>
      <c r="C33" s="14">
        <v>1.6296</v>
      </c>
      <c r="D33" s="14">
        <v>1.6295</v>
      </c>
      <c r="E33" s="14">
        <v>1.6323</v>
      </c>
      <c r="F33" s="14">
        <v>1.6329</v>
      </c>
      <c r="G33" s="14">
        <v>1.63</v>
      </c>
      <c r="H33" s="14">
        <f>AVERAGE(C33:G33)</f>
        <v>1.6308599999999998</v>
      </c>
    </row>
    <row r="34" spans="2:7" ht="12">
      <c r="B34" s="6" t="s">
        <v>25</v>
      </c>
      <c r="C34" s="5">
        <f>ABS((C33-$H33)/$H40)</f>
        <v>0.7809683989823023</v>
      </c>
      <c r="D34" s="5">
        <f>ABS((D33-$H33)/$H40)</f>
        <v>0.8429500179491539</v>
      </c>
      <c r="E34" s="5">
        <f>ABS((E33-$H33)/$H40)</f>
        <v>0.8925353131229655</v>
      </c>
      <c r="F34" s="5">
        <f>ABS((F33-$H33)/$H40)</f>
        <v>1.2644250269240749</v>
      </c>
      <c r="G34" s="5">
        <f>ABS((G33-$H33)/$H40)</f>
        <v>0.5330419231148961</v>
      </c>
    </row>
    <row r="36" spans="2:8" ht="12">
      <c r="B36" s="3" t="s">
        <v>15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3" t="s">
        <v>6</v>
      </c>
    </row>
    <row r="37" spans="1:8" ht="12">
      <c r="A37" s="3" t="s">
        <v>2</v>
      </c>
      <c r="B37" s="5">
        <v>100</v>
      </c>
      <c r="C37" s="14">
        <v>1.6296</v>
      </c>
      <c r="D37" s="14">
        <v>1.6295</v>
      </c>
      <c r="E37" s="14">
        <v>1.6323</v>
      </c>
      <c r="F37" s="14">
        <v>1.6329</v>
      </c>
      <c r="G37" s="14">
        <v>1.63</v>
      </c>
      <c r="H37" s="14">
        <f>AVERAGE(C37:G37)</f>
        <v>1.6308599999999998</v>
      </c>
    </row>
    <row r="39" ht="12">
      <c r="H39" s="3" t="s">
        <v>26</v>
      </c>
    </row>
    <row r="40" ht="12">
      <c r="H40" s="6">
        <f>STDEV(C33:G33)</f>
        <v>0.0016133815422515834</v>
      </c>
    </row>
    <row r="41" ht="12">
      <c r="H41" s="3" t="s">
        <v>29</v>
      </c>
    </row>
    <row r="42" ht="12">
      <c r="H42" s="6">
        <f>H40/SQRT(5)</f>
        <v>0.0007215261604235979</v>
      </c>
    </row>
    <row r="43" ht="12">
      <c r="H43" s="3" t="s">
        <v>7</v>
      </c>
    </row>
    <row r="44" ht="12">
      <c r="H44" s="5">
        <f>B33/H37</f>
        <v>61.31734177059957</v>
      </c>
    </row>
    <row r="46" spans="2:8" ht="12">
      <c r="B46" s="3" t="s">
        <v>15</v>
      </c>
      <c r="C46" s="4" t="s">
        <v>20</v>
      </c>
      <c r="D46" s="4" t="s">
        <v>21</v>
      </c>
      <c r="E46" s="4" t="s">
        <v>22</v>
      </c>
      <c r="F46" s="4" t="s">
        <v>23</v>
      </c>
      <c r="G46" s="4" t="s">
        <v>24</v>
      </c>
      <c r="H46" s="3" t="s">
        <v>6</v>
      </c>
    </row>
    <row r="47" spans="1:8" ht="12">
      <c r="A47" s="3" t="s">
        <v>3</v>
      </c>
      <c r="B47" s="5">
        <v>70</v>
      </c>
      <c r="C47" s="14">
        <v>1.1066</v>
      </c>
      <c r="D47" s="14">
        <v>1.1074</v>
      </c>
      <c r="E47" s="14">
        <v>1.1089</v>
      </c>
      <c r="F47" s="14">
        <v>1.1086</v>
      </c>
      <c r="G47" s="14">
        <v>1.1095</v>
      </c>
      <c r="H47" s="14">
        <f>AVERAGE(C47:G47)</f>
        <v>1.1081999999999999</v>
      </c>
    </row>
    <row r="48" spans="2:7" ht="12">
      <c r="B48" s="6" t="s">
        <v>25</v>
      </c>
      <c r="C48" s="5">
        <f>ABS((C47-$H47)/$H54)</f>
        <v>1.3595497235995362</v>
      </c>
      <c r="D48" s="5">
        <f>ABS((D47-$H47)/$H54)</f>
        <v>0.6797748617997681</v>
      </c>
      <c r="E48" s="5">
        <f>ABS((E47-$H47)/$H54)</f>
        <v>0.5948030040749858</v>
      </c>
      <c r="F48" s="5">
        <f>ABS((F47-$H47)/$H54)</f>
        <v>0.33988743090007273</v>
      </c>
      <c r="G48" s="5">
        <f>ABS((G47-$H47)/$H54)</f>
        <v>1.1046341504248118</v>
      </c>
    </row>
    <row r="50" spans="2:8" ht="12">
      <c r="B50" s="3" t="s">
        <v>15</v>
      </c>
      <c r="C50" s="4" t="s">
        <v>20</v>
      </c>
      <c r="D50" s="4" t="s">
        <v>21</v>
      </c>
      <c r="E50" s="4" t="s">
        <v>22</v>
      </c>
      <c r="F50" s="4" t="s">
        <v>23</v>
      </c>
      <c r="G50" s="4" t="s">
        <v>24</v>
      </c>
      <c r="H50" s="3" t="s">
        <v>6</v>
      </c>
    </row>
    <row r="51" spans="1:8" ht="12">
      <c r="A51" s="3" t="s">
        <v>3</v>
      </c>
      <c r="B51" s="5">
        <v>70</v>
      </c>
      <c r="C51" s="14">
        <v>1.1066</v>
      </c>
      <c r="D51" s="14">
        <v>1.1074</v>
      </c>
      <c r="E51" s="14">
        <v>1.1089</v>
      </c>
      <c r="F51" s="14">
        <v>1.1086</v>
      </c>
      <c r="G51" s="14">
        <v>1.1095</v>
      </c>
      <c r="H51" s="14">
        <f>AVERAGE(C51:G51)</f>
        <v>1.1081999999999999</v>
      </c>
    </row>
    <row r="53" ht="12">
      <c r="H53" s="3" t="s">
        <v>26</v>
      </c>
    </row>
    <row r="54" ht="12">
      <c r="H54" s="6">
        <f>STDEV(C47:G47)</f>
        <v>0.0011768602296969859</v>
      </c>
    </row>
    <row r="55" ht="12">
      <c r="H55" s="3" t="s">
        <v>29</v>
      </c>
    </row>
    <row r="56" ht="12">
      <c r="H56" s="6">
        <f>H54/SQRT(5)</f>
        <v>0.0005263078947236954</v>
      </c>
    </row>
    <row r="57" ht="12">
      <c r="H57" s="3" t="s">
        <v>7</v>
      </c>
    </row>
    <row r="58" ht="12">
      <c r="H58" s="5">
        <f>B47/H51</f>
        <v>63.16549359321423</v>
      </c>
    </row>
    <row r="60" spans="2:8" ht="12">
      <c r="B60" s="3" t="s">
        <v>15</v>
      </c>
      <c r="C60" s="4" t="s">
        <v>20</v>
      </c>
      <c r="D60" s="4" t="s">
        <v>21</v>
      </c>
      <c r="E60" s="4" t="s">
        <v>22</v>
      </c>
      <c r="F60" s="4" t="s">
        <v>23</v>
      </c>
      <c r="G60" s="4" t="s">
        <v>24</v>
      </c>
      <c r="H60" s="3" t="s">
        <v>6</v>
      </c>
    </row>
    <row r="61" spans="1:8" ht="12">
      <c r="A61" s="3" t="s">
        <v>4</v>
      </c>
      <c r="B61" s="5">
        <v>40</v>
      </c>
      <c r="C61" s="14">
        <v>0.6088</v>
      </c>
      <c r="D61" s="14">
        <v>0.608</v>
      </c>
      <c r="E61" s="14">
        <v>0.6092</v>
      </c>
      <c r="F61" s="14">
        <v>0.609</v>
      </c>
      <c r="G61" s="14">
        <v>0.6097</v>
      </c>
      <c r="H61" s="14">
        <f>AVERAGE(C61:G61)</f>
        <v>0.60894</v>
      </c>
    </row>
    <row r="62" spans="2:7" ht="12">
      <c r="B62" s="6" t="s">
        <v>25</v>
      </c>
      <c r="C62" s="5">
        <f>ABS((C61-$H61)/$H68)</f>
        <v>0.224756454700819</v>
      </c>
      <c r="D62" s="5">
        <f>ABS((D61-$H61)/$H68)</f>
        <v>1.509079052990984</v>
      </c>
      <c r="E62" s="5">
        <f>ABS((E61-$H61)/$H68)</f>
        <v>0.41740484444417447</v>
      </c>
      <c r="F62" s="5">
        <f>ABS((F61-$H61)/$H68)</f>
        <v>0.09632419487167772</v>
      </c>
      <c r="G62" s="5">
        <f>ABS((G61-$H61)/$H68)</f>
        <v>1.2201064683755944</v>
      </c>
    </row>
    <row r="64" spans="2:8" ht="12">
      <c r="B64" s="3" t="s">
        <v>15</v>
      </c>
      <c r="C64" s="4" t="s">
        <v>20</v>
      </c>
      <c r="D64" s="4" t="s">
        <v>21</v>
      </c>
      <c r="E64" s="4" t="s">
        <v>22</v>
      </c>
      <c r="F64" s="4" t="s">
        <v>23</v>
      </c>
      <c r="G64" s="4" t="s">
        <v>24</v>
      </c>
      <c r="H64" s="3" t="s">
        <v>6</v>
      </c>
    </row>
    <row r="65" spans="1:8" ht="12">
      <c r="A65" s="3" t="s">
        <v>4</v>
      </c>
      <c r="B65" s="5">
        <v>40</v>
      </c>
      <c r="C65" s="14">
        <v>0.6088</v>
      </c>
      <c r="D65" s="14">
        <v>0.608</v>
      </c>
      <c r="E65" s="14">
        <v>0.6092</v>
      </c>
      <c r="F65" s="14">
        <v>0.609</v>
      </c>
      <c r="G65" s="14">
        <v>0.6097</v>
      </c>
      <c r="H65" s="14">
        <f>AVERAGE(C65:G65)</f>
        <v>0.60894</v>
      </c>
    </row>
    <row r="67" ht="12">
      <c r="H67" s="3" t="s">
        <v>26</v>
      </c>
    </row>
    <row r="68" ht="12">
      <c r="H68" s="6">
        <f>STDEV(C61:G61)</f>
        <v>0.0006228964600210827</v>
      </c>
    </row>
    <row r="69" ht="12">
      <c r="H69" s="3" t="s">
        <v>29</v>
      </c>
    </row>
    <row r="70" ht="12">
      <c r="H70" s="6">
        <f>H68/SQRT(5)</f>
        <v>0.0002785677655102242</v>
      </c>
    </row>
    <row r="71" ht="12">
      <c r="H71" s="3" t="s">
        <v>7</v>
      </c>
    </row>
    <row r="72" ht="12">
      <c r="H72" s="5">
        <f>B61/H65</f>
        <v>65.68791670772161</v>
      </c>
    </row>
    <row r="74" spans="2:8" ht="12">
      <c r="B74" s="3" t="s">
        <v>15</v>
      </c>
      <c r="C74" s="4" t="s">
        <v>20</v>
      </c>
      <c r="D74" s="4" t="s">
        <v>21</v>
      </c>
      <c r="E74" s="4" t="s">
        <v>22</v>
      </c>
      <c r="F74" s="4" t="s">
        <v>23</v>
      </c>
      <c r="G74" s="4" t="s">
        <v>24</v>
      </c>
      <c r="H74" s="3" t="s">
        <v>6</v>
      </c>
    </row>
    <row r="75" spans="1:8" ht="12">
      <c r="A75" s="3" t="s">
        <v>5</v>
      </c>
      <c r="B75" s="5">
        <v>10</v>
      </c>
      <c r="C75" s="14">
        <v>0.1498</v>
      </c>
      <c r="D75" s="14">
        <v>0.1479</v>
      </c>
      <c r="E75" s="14">
        <v>0.1485</v>
      </c>
      <c r="F75" s="14">
        <v>0.1503</v>
      </c>
      <c r="G75" s="14">
        <v>0.1497</v>
      </c>
      <c r="H75" s="14">
        <f>AVERAGE(C75:G75)</f>
        <v>0.14923999999999998</v>
      </c>
    </row>
    <row r="76" spans="2:7" ht="12">
      <c r="B76" s="6" t="s">
        <v>25</v>
      </c>
      <c r="C76" s="5">
        <f>ABS((C75-$H75)/$H82)</f>
        <v>0.5605608414009084</v>
      </c>
      <c r="D76" s="5">
        <f>ABS((D75-$H75)/$H82)</f>
        <v>1.341342013352142</v>
      </c>
      <c r="E76" s="5">
        <f>ABS((E75-$H75)/$H82)</f>
        <v>0.7407411118511846</v>
      </c>
      <c r="F76" s="5">
        <f>ABS((F75-$H75)/$H82)</f>
        <v>1.0610615926517157</v>
      </c>
      <c r="G76" s="5">
        <f>ABS((G75-$H75)/$H82)</f>
        <v>0.46046069115075816</v>
      </c>
    </row>
    <row r="78" spans="2:8" ht="12">
      <c r="B78" s="3" t="s">
        <v>15</v>
      </c>
      <c r="C78" s="4" t="s">
        <v>20</v>
      </c>
      <c r="D78" s="4" t="s">
        <v>21</v>
      </c>
      <c r="E78" s="4" t="s">
        <v>22</v>
      </c>
      <c r="F78" s="4" t="s">
        <v>23</v>
      </c>
      <c r="G78" s="4" t="s">
        <v>24</v>
      </c>
      <c r="H78" s="3" t="s">
        <v>6</v>
      </c>
    </row>
    <row r="79" spans="1:8" ht="12">
      <c r="A79" s="3" t="s">
        <v>5</v>
      </c>
      <c r="B79" s="5">
        <v>10</v>
      </c>
      <c r="C79" s="14">
        <v>0.1498</v>
      </c>
      <c r="D79" s="14">
        <v>0.1479</v>
      </c>
      <c r="E79" s="14">
        <v>0.1485</v>
      </c>
      <c r="F79" s="14">
        <v>0.1503</v>
      </c>
      <c r="G79" s="14">
        <v>0.1497</v>
      </c>
      <c r="H79" s="14">
        <f>AVERAGE(C79:G79)</f>
        <v>0.14923999999999998</v>
      </c>
    </row>
    <row r="81" ht="12">
      <c r="H81" s="3" t="s">
        <v>26</v>
      </c>
    </row>
    <row r="82" ht="12">
      <c r="H82" s="6">
        <f>STDEV(C75:G75)</f>
        <v>0.000998999499502138</v>
      </c>
    </row>
    <row r="83" ht="12">
      <c r="H83" s="3" t="s">
        <v>29</v>
      </c>
    </row>
    <row r="84" ht="12">
      <c r="H84" s="6">
        <f>H82/SQRT(5)</f>
        <v>0.00044676615807500954</v>
      </c>
    </row>
    <row r="85" ht="12">
      <c r="H85" s="3" t="s">
        <v>7</v>
      </c>
    </row>
    <row r="86" ht="12">
      <c r="H86" s="5">
        <f>B75/H79</f>
        <v>67.00616456714019</v>
      </c>
    </row>
    <row r="118" spans="1:9" ht="12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">
      <c r="A119" s="8"/>
      <c r="B119" s="9"/>
      <c r="C119" s="1" t="s">
        <v>9</v>
      </c>
      <c r="D119" s="9"/>
      <c r="E119" s="9"/>
      <c r="F119" s="9"/>
      <c r="G119" s="9"/>
      <c r="H119" s="9"/>
      <c r="I119" s="9"/>
    </row>
    <row r="120" spans="1:9" ht="12">
      <c r="A120" s="8"/>
      <c r="B120" s="9"/>
      <c r="C120" s="9"/>
      <c r="D120" s="9"/>
      <c r="E120" s="9"/>
      <c r="F120" s="9"/>
      <c r="G120" s="9"/>
      <c r="H120" s="9"/>
      <c r="I120" s="9"/>
    </row>
    <row r="121" spans="2:9" ht="12">
      <c r="B121" s="3" t="s">
        <v>16</v>
      </c>
      <c r="C121" s="4" t="s">
        <v>20</v>
      </c>
      <c r="D121" s="4" t="s">
        <v>21</v>
      </c>
      <c r="E121" s="4" t="s">
        <v>22</v>
      </c>
      <c r="F121" s="4" t="s">
        <v>23</v>
      </c>
      <c r="G121" s="4" t="s">
        <v>24</v>
      </c>
      <c r="H121" s="3" t="s">
        <v>6</v>
      </c>
      <c r="I121" s="9"/>
    </row>
    <row r="122" spans="1:9" ht="12">
      <c r="A122" s="3" t="s">
        <v>10</v>
      </c>
      <c r="B122" s="5">
        <v>120</v>
      </c>
      <c r="C122" s="14">
        <v>0.0161</v>
      </c>
      <c r="D122" s="14">
        <v>0.0161</v>
      </c>
      <c r="E122" s="14">
        <v>0.016</v>
      </c>
      <c r="F122" s="14">
        <v>0.016</v>
      </c>
      <c r="G122" s="14">
        <v>0.0161</v>
      </c>
      <c r="H122" s="14">
        <f>AVERAGE(C122:G122)</f>
        <v>0.01606</v>
      </c>
      <c r="I122" s="9"/>
    </row>
    <row r="123" spans="2:9" ht="12">
      <c r="B123" s="6" t="s">
        <v>25</v>
      </c>
      <c r="C123" s="5">
        <f>ABS((C122-$H122)/$H129)</f>
        <v>0.7302967433542371</v>
      </c>
      <c r="D123" s="5">
        <f>ABS((D122-$H122)/$H129)</f>
        <v>0.7302967433542371</v>
      </c>
      <c r="E123" s="5">
        <f>ABS((E122-$H122)/$H129)</f>
        <v>1.095445115031419</v>
      </c>
      <c r="F123" s="5">
        <f>ABS((F122-$H122)/$H129)</f>
        <v>1.095445115031419</v>
      </c>
      <c r="G123" s="5">
        <f>ABS((G122-$H122)/$H129)</f>
        <v>0.7302967433542371</v>
      </c>
      <c r="I123" s="9"/>
    </row>
    <row r="125" spans="2:8" ht="12">
      <c r="B125" s="3" t="s">
        <v>15</v>
      </c>
      <c r="C125" s="4" t="s">
        <v>20</v>
      </c>
      <c r="D125" s="4" t="s">
        <v>21</v>
      </c>
      <c r="E125" s="4" t="s">
        <v>22</v>
      </c>
      <c r="F125" s="4" t="s">
        <v>23</v>
      </c>
      <c r="G125" s="4" t="s">
        <v>24</v>
      </c>
      <c r="H125" s="3" t="s">
        <v>6</v>
      </c>
    </row>
    <row r="126" spans="1:8" ht="12">
      <c r="A126" s="3" t="s">
        <v>10</v>
      </c>
      <c r="B126" s="5">
        <v>120</v>
      </c>
      <c r="C126" s="14">
        <v>0.0161</v>
      </c>
      <c r="D126" s="14">
        <v>0.0161</v>
      </c>
      <c r="E126" s="14">
        <v>0.016</v>
      </c>
      <c r="F126" s="14">
        <v>0.016</v>
      </c>
      <c r="G126" s="14">
        <v>0.0161</v>
      </c>
      <c r="H126" s="14">
        <f>AVERAGE(C126:G126)</f>
        <v>0.01606</v>
      </c>
    </row>
    <row r="128" ht="12">
      <c r="H128" s="3" t="s">
        <v>26</v>
      </c>
    </row>
    <row r="129" ht="12">
      <c r="H129" s="6">
        <f>STDEV(C122:G122)</f>
        <v>5.477225574946321E-05</v>
      </c>
    </row>
    <row r="130" ht="12">
      <c r="H130" s="3" t="s">
        <v>29</v>
      </c>
    </row>
    <row r="131" ht="12">
      <c r="H131" s="6">
        <f>H129/SQRT(5)</f>
        <v>2.4494897427360685E-05</v>
      </c>
    </row>
    <row r="132" ht="12">
      <c r="H132" s="3" t="s">
        <v>27</v>
      </c>
    </row>
    <row r="133" ht="12">
      <c r="H133" s="6">
        <v>1</v>
      </c>
    </row>
    <row r="134" ht="12">
      <c r="H134" s="3" t="s">
        <v>28</v>
      </c>
    </row>
    <row r="135" ht="12">
      <c r="H135" s="5">
        <f>H133/H126</f>
        <v>62.266500622665</v>
      </c>
    </row>
    <row r="137" spans="2:8" ht="12">
      <c r="B137" s="3" t="s">
        <v>16</v>
      </c>
      <c r="C137" s="4" t="s">
        <v>20</v>
      </c>
      <c r="D137" s="4" t="s">
        <v>21</v>
      </c>
      <c r="E137" s="4" t="s">
        <v>22</v>
      </c>
      <c r="F137" s="4" t="s">
        <v>23</v>
      </c>
      <c r="G137" s="4" t="s">
        <v>24</v>
      </c>
      <c r="H137" s="3" t="s">
        <v>6</v>
      </c>
    </row>
    <row r="138" spans="1:8" ht="12">
      <c r="A138" s="3" t="s">
        <v>11</v>
      </c>
      <c r="B138" s="5">
        <v>100</v>
      </c>
      <c r="C138" s="14">
        <v>0.0177</v>
      </c>
      <c r="D138" s="14">
        <v>0.0176</v>
      </c>
      <c r="E138" s="14">
        <v>0.0176</v>
      </c>
      <c r="F138" s="14">
        <v>0.0177</v>
      </c>
      <c r="G138" s="14">
        <v>0.0178</v>
      </c>
      <c r="H138" s="14">
        <f>AVERAGE(C138:G138)</f>
        <v>0.017679999999999998</v>
      </c>
    </row>
    <row r="139" spans="2:10" ht="12">
      <c r="B139" s="6" t="s">
        <v>25</v>
      </c>
      <c r="C139" s="5">
        <f>ABS((C138-$H138)/$H145)</f>
        <v>0.23904572186502854</v>
      </c>
      <c r="D139" s="5">
        <f>ABS((D138-$H138)/$H145)</f>
        <v>0.9561828874599483</v>
      </c>
      <c r="E139" s="5">
        <f>ABS((E138-$H138)/$H145)</f>
        <v>0.9561828874599483</v>
      </c>
      <c r="F139" s="5">
        <f>ABS((F138-$H138)/$H145)</f>
        <v>0.23904572186502854</v>
      </c>
      <c r="G139" s="5">
        <f>ABS((G138-$H138)/$H145)</f>
        <v>1.4342743311900055</v>
      </c>
      <c r="I139" s="8"/>
      <c r="J139" s="8"/>
    </row>
    <row r="140" spans="9:10" ht="12">
      <c r="I140" s="7"/>
      <c r="J140" s="9"/>
    </row>
    <row r="141" spans="2:10" ht="12">
      <c r="B141" s="3" t="s">
        <v>15</v>
      </c>
      <c r="C141" s="4" t="s">
        <v>20</v>
      </c>
      <c r="D141" s="4" t="s">
        <v>21</v>
      </c>
      <c r="E141" s="4" t="s">
        <v>22</v>
      </c>
      <c r="F141" s="4" t="s">
        <v>23</v>
      </c>
      <c r="G141" s="4" t="s">
        <v>24</v>
      </c>
      <c r="H141" s="10" t="s">
        <v>6</v>
      </c>
      <c r="I141" s="7"/>
      <c r="J141" s="9"/>
    </row>
    <row r="142" spans="1:10" ht="12">
      <c r="A142" s="3" t="s">
        <v>11</v>
      </c>
      <c r="B142" s="5">
        <v>100</v>
      </c>
      <c r="C142" s="14">
        <v>0.0177</v>
      </c>
      <c r="D142" s="14">
        <v>0.0176</v>
      </c>
      <c r="E142" s="14">
        <v>0.0176</v>
      </c>
      <c r="F142" s="14">
        <v>0.0177</v>
      </c>
      <c r="G142" s="14">
        <v>0.0178</v>
      </c>
      <c r="H142" s="15">
        <f>AVERAGE(C142:G142)</f>
        <v>0.017679999999999998</v>
      </c>
      <c r="I142" s="7"/>
      <c r="J142" s="9"/>
    </row>
    <row r="143" spans="9:10" ht="12">
      <c r="I143" s="7"/>
      <c r="J143" s="9"/>
    </row>
    <row r="144" spans="8:10" ht="12">
      <c r="H144" s="10" t="s">
        <v>26</v>
      </c>
      <c r="I144" s="7"/>
      <c r="J144" s="9"/>
    </row>
    <row r="145" ht="12">
      <c r="H145" s="6">
        <f>STDEV(C138:G138)</f>
        <v>8.366600265406622E-05</v>
      </c>
    </row>
    <row r="146" ht="12">
      <c r="H146" s="3" t="s">
        <v>29</v>
      </c>
    </row>
    <row r="147" ht="12">
      <c r="H147" s="6">
        <f>H145/SQRT(5)</f>
        <v>3.741657386803398E-05</v>
      </c>
    </row>
    <row r="148" ht="12">
      <c r="H148" s="3" t="s">
        <v>27</v>
      </c>
    </row>
    <row r="149" ht="12">
      <c r="H149" s="6">
        <v>1</v>
      </c>
    </row>
    <row r="150" ht="12">
      <c r="H150" s="3" t="s">
        <v>28</v>
      </c>
    </row>
    <row r="151" ht="12">
      <c r="H151" s="5">
        <f>H149/H142</f>
        <v>56.561085972850684</v>
      </c>
    </row>
    <row r="153" spans="2:8" ht="12">
      <c r="B153" s="3" t="s">
        <v>16</v>
      </c>
      <c r="C153" s="4" t="s">
        <v>20</v>
      </c>
      <c r="D153" s="4" t="s">
        <v>21</v>
      </c>
      <c r="E153" s="4" t="s">
        <v>22</v>
      </c>
      <c r="F153" s="4" t="s">
        <v>23</v>
      </c>
      <c r="G153" s="4" t="s">
        <v>24</v>
      </c>
      <c r="H153" s="3" t="s">
        <v>6</v>
      </c>
    </row>
    <row r="154" spans="1:8" ht="12">
      <c r="A154" s="3" t="s">
        <v>12</v>
      </c>
      <c r="B154" s="5">
        <v>80</v>
      </c>
      <c r="C154" s="14">
        <v>0.0202</v>
      </c>
      <c r="D154" s="14">
        <v>0.0203</v>
      </c>
      <c r="E154" s="14">
        <v>0.0202</v>
      </c>
      <c r="F154" s="14">
        <v>0.0203</v>
      </c>
      <c r="G154" s="14">
        <v>0.0201</v>
      </c>
      <c r="H154" s="14">
        <f>AVERAGE(C154:G154)</f>
        <v>0.02022</v>
      </c>
    </row>
    <row r="155" spans="2:7" ht="12">
      <c r="B155" s="6" t="s">
        <v>25</v>
      </c>
      <c r="C155" s="5">
        <f>ABS((C154-$H154)/$H161)</f>
        <v>0.2390457218668383</v>
      </c>
      <c r="D155" s="5">
        <f>ABS((D154-$H154)/$H161)</f>
        <v>0.9561828874673947</v>
      </c>
      <c r="E155" s="5">
        <f>ABS((E154-$H154)/$H161)</f>
        <v>0.2390457218668383</v>
      </c>
      <c r="F155" s="5">
        <f>ABS((F154-$H154)/$H161)</f>
        <v>0.9561828874673947</v>
      </c>
      <c r="G155" s="5">
        <f>ABS((G154-$H154)/$H161)</f>
        <v>1.4342743312010713</v>
      </c>
    </row>
    <row r="157" spans="2:8" ht="12">
      <c r="B157" s="3" t="s">
        <v>15</v>
      </c>
      <c r="C157" s="4" t="s">
        <v>20</v>
      </c>
      <c r="D157" s="4" t="s">
        <v>21</v>
      </c>
      <c r="E157" s="4" t="s">
        <v>22</v>
      </c>
      <c r="F157" s="4" t="s">
        <v>23</v>
      </c>
      <c r="G157" s="4" t="s">
        <v>24</v>
      </c>
      <c r="H157" s="3" t="s">
        <v>6</v>
      </c>
    </row>
    <row r="158" spans="1:8" ht="12">
      <c r="A158" s="3" t="s">
        <v>12</v>
      </c>
      <c r="B158" s="5">
        <v>80</v>
      </c>
      <c r="C158" s="14">
        <v>0.0202</v>
      </c>
      <c r="D158" s="14">
        <v>0.0203</v>
      </c>
      <c r="E158" s="14">
        <v>0.0202</v>
      </c>
      <c r="F158" s="14">
        <v>0.0203</v>
      </c>
      <c r="G158" s="14">
        <v>0.0201</v>
      </c>
      <c r="H158" s="14">
        <f>AVERAGE(C158:G158)</f>
        <v>0.02022</v>
      </c>
    </row>
    <row r="160" ht="12">
      <c r="H160" s="3" t="s">
        <v>26</v>
      </c>
    </row>
    <row r="161" ht="12">
      <c r="H161" s="6">
        <f>STDEV(C154:G154)</f>
        <v>8.366600265341829E-05</v>
      </c>
    </row>
    <row r="162" ht="12">
      <c r="H162" s="3" t="s">
        <v>29</v>
      </c>
    </row>
    <row r="163" ht="12">
      <c r="H163" s="6">
        <f>H161/SQRT(5)</f>
        <v>3.7416573867744214E-05</v>
      </c>
    </row>
    <row r="164" ht="12">
      <c r="H164" s="3" t="s">
        <v>27</v>
      </c>
    </row>
    <row r="165" ht="12">
      <c r="H165" s="6">
        <v>1</v>
      </c>
    </row>
    <row r="166" ht="12">
      <c r="H166" s="3" t="s">
        <v>28</v>
      </c>
    </row>
    <row r="167" ht="12">
      <c r="H167" s="5">
        <f>H165/H158</f>
        <v>49.45598417408507</v>
      </c>
    </row>
    <row r="179" spans="2:8" ht="12">
      <c r="B179" s="3" t="s">
        <v>16</v>
      </c>
      <c r="C179" s="4" t="s">
        <v>20</v>
      </c>
      <c r="D179" s="4" t="s">
        <v>21</v>
      </c>
      <c r="E179" s="4" t="s">
        <v>22</v>
      </c>
      <c r="F179" s="4" t="s">
        <v>23</v>
      </c>
      <c r="G179" s="4" t="s">
        <v>24</v>
      </c>
      <c r="H179" s="3" t="s">
        <v>6</v>
      </c>
    </row>
    <row r="180" spans="1:8" ht="12">
      <c r="A180" s="3" t="s">
        <v>13</v>
      </c>
      <c r="B180" s="5">
        <v>60</v>
      </c>
      <c r="C180" s="14">
        <v>0.024</v>
      </c>
      <c r="D180" s="14">
        <v>0.024</v>
      </c>
      <c r="E180" s="14">
        <v>0.0241</v>
      </c>
      <c r="F180" s="14">
        <v>0.0239</v>
      </c>
      <c r="G180" s="14">
        <v>0.0239</v>
      </c>
      <c r="H180" s="14">
        <f>AVERAGE(C180:G180)</f>
        <v>0.02398</v>
      </c>
    </row>
    <row r="181" spans="2:7" ht="12">
      <c r="B181" s="6" t="s">
        <v>25</v>
      </c>
      <c r="C181" s="5">
        <f>ABS((C180-$H180)/$H187)</f>
        <v>0.23904572186868955</v>
      </c>
      <c r="D181" s="5">
        <f>ABS((D180-$H180)/$H187)</f>
        <v>0.23904572186868955</v>
      </c>
      <c r="E181" s="5">
        <f>ABS((E180-$H180)/$H187)</f>
        <v>1.4342743312121788</v>
      </c>
      <c r="F181" s="5">
        <f>ABS((F180-$H180)/$H187)</f>
        <v>0.9561828874747996</v>
      </c>
      <c r="G181" s="5">
        <f>ABS((G180-$H180)/$H187)</f>
        <v>0.9561828874747996</v>
      </c>
    </row>
    <row r="183" spans="2:8" ht="12">
      <c r="B183" s="3" t="s">
        <v>15</v>
      </c>
      <c r="C183" s="4" t="s">
        <v>20</v>
      </c>
      <c r="D183" s="4" t="s">
        <v>21</v>
      </c>
      <c r="E183" s="4" t="s">
        <v>22</v>
      </c>
      <c r="F183" s="4" t="s">
        <v>23</v>
      </c>
      <c r="G183" s="4" t="s">
        <v>24</v>
      </c>
      <c r="H183" s="3" t="s">
        <v>6</v>
      </c>
    </row>
    <row r="184" spans="1:8" ht="12">
      <c r="A184" s="3" t="s">
        <v>13</v>
      </c>
      <c r="B184" s="5">
        <v>60</v>
      </c>
      <c r="C184" s="14">
        <v>0.024</v>
      </c>
      <c r="D184" s="14">
        <v>0.024</v>
      </c>
      <c r="E184" s="14">
        <v>0.0241</v>
      </c>
      <c r="F184" s="14">
        <v>0.0239</v>
      </c>
      <c r="G184" s="14">
        <v>0.0239</v>
      </c>
      <c r="H184" s="14">
        <f>AVERAGE(C184:G184)</f>
        <v>0.02398</v>
      </c>
    </row>
    <row r="186" ht="12">
      <c r="H186" s="3" t="s">
        <v>26</v>
      </c>
    </row>
    <row r="187" ht="12">
      <c r="H187" s="6">
        <f>STDEV(C180:G180)</f>
        <v>8.366600265277036E-05</v>
      </c>
    </row>
    <row r="188" ht="12">
      <c r="H188" s="3" t="s">
        <v>29</v>
      </c>
    </row>
    <row r="189" ht="12">
      <c r="H189" s="6">
        <f>H187/SQRT(5)</f>
        <v>3.741657386745445E-05</v>
      </c>
    </row>
    <row r="190" ht="12">
      <c r="H190" s="3" t="s">
        <v>27</v>
      </c>
    </row>
    <row r="191" ht="12">
      <c r="H191" s="6">
        <v>1</v>
      </c>
    </row>
    <row r="192" ht="12">
      <c r="H192" s="3" t="s">
        <v>28</v>
      </c>
    </row>
    <row r="193" ht="12">
      <c r="H193" s="5">
        <f>H191/H184</f>
        <v>41.70141784820684</v>
      </c>
    </row>
    <row r="195" spans="2:8" ht="12">
      <c r="B195" s="3" t="s">
        <v>16</v>
      </c>
      <c r="C195" s="4" t="s">
        <v>20</v>
      </c>
      <c r="D195" s="4" t="s">
        <v>21</v>
      </c>
      <c r="E195" s="4" t="s">
        <v>22</v>
      </c>
      <c r="F195" s="4" t="s">
        <v>23</v>
      </c>
      <c r="G195" s="4" t="s">
        <v>24</v>
      </c>
      <c r="H195" s="3" t="s">
        <v>6</v>
      </c>
    </row>
    <row r="196" spans="1:8" ht="12">
      <c r="A196" s="3" t="s">
        <v>14</v>
      </c>
      <c r="B196" s="5">
        <v>40</v>
      </c>
      <c r="C196" s="14">
        <v>0.0319</v>
      </c>
      <c r="D196" s="14">
        <v>0.0318</v>
      </c>
      <c r="E196" s="14">
        <v>0.0317</v>
      </c>
      <c r="F196" s="14">
        <v>0.0317</v>
      </c>
      <c r="G196" s="14">
        <v>0.0318</v>
      </c>
      <c r="H196" s="14">
        <f>AVERAGE(C196:G196)</f>
        <v>0.03178</v>
      </c>
    </row>
    <row r="197" spans="2:7" ht="12">
      <c r="B197" s="6" t="s">
        <v>25</v>
      </c>
      <c r="C197" s="5">
        <f>ABS((C196-$H196)/$H203)</f>
        <v>1.4342743312232447</v>
      </c>
      <c r="D197" s="5">
        <f>ABS((D196-$H196)/$H203)</f>
        <v>0.2390457218705408</v>
      </c>
      <c r="E197" s="5">
        <f>ABS((E196-$H196)/$H203)</f>
        <v>0.9561828874822461</v>
      </c>
      <c r="F197" s="5">
        <f>ABS((F196-$H196)/$H203)</f>
        <v>0.9561828874822461</v>
      </c>
      <c r="G197" s="5">
        <f>ABS((G196-$H196)/$H203)</f>
        <v>0.2390457218705408</v>
      </c>
    </row>
    <row r="199" spans="2:8" ht="12">
      <c r="B199" s="3" t="s">
        <v>15</v>
      </c>
      <c r="C199" s="4" t="s">
        <v>20</v>
      </c>
      <c r="D199" s="4" t="s">
        <v>21</v>
      </c>
      <c r="E199" s="4" t="s">
        <v>22</v>
      </c>
      <c r="F199" s="4" t="s">
        <v>23</v>
      </c>
      <c r="G199" s="4" t="s">
        <v>24</v>
      </c>
      <c r="H199" s="3" t="s">
        <v>6</v>
      </c>
    </row>
    <row r="200" spans="1:8" ht="12">
      <c r="A200" s="3" t="s">
        <v>14</v>
      </c>
      <c r="B200" s="5">
        <v>40</v>
      </c>
      <c r="C200" s="14">
        <v>0.0319</v>
      </c>
      <c r="D200" s="14">
        <v>0.0318</v>
      </c>
      <c r="E200" s="14">
        <v>0.0317</v>
      </c>
      <c r="F200" s="14">
        <v>0.0317</v>
      </c>
      <c r="G200" s="14">
        <v>0.0318</v>
      </c>
      <c r="H200" s="14">
        <f>AVERAGE(C200:G200)</f>
        <v>0.03178</v>
      </c>
    </row>
    <row r="202" ht="12">
      <c r="H202" s="3" t="s">
        <v>26</v>
      </c>
    </row>
    <row r="203" ht="12">
      <c r="H203" s="6">
        <f>STDEV(C196:G196)</f>
        <v>8.366600265212243E-05</v>
      </c>
    </row>
    <row r="204" ht="12">
      <c r="H204" s="3" t="s">
        <v>29</v>
      </c>
    </row>
    <row r="205" ht="12">
      <c r="H205" s="6">
        <f>H203/SQRT(5)</f>
        <v>3.741657386716469E-05</v>
      </c>
    </row>
    <row r="206" ht="12">
      <c r="H206" s="3" t="s">
        <v>27</v>
      </c>
    </row>
    <row r="207" ht="12">
      <c r="H207" s="6">
        <v>1</v>
      </c>
    </row>
    <row r="208" ht="12">
      <c r="H208" s="3" t="s">
        <v>28</v>
      </c>
    </row>
    <row r="209" ht="12">
      <c r="H209" s="5">
        <f>H207/H200</f>
        <v>31.46633102580239</v>
      </c>
    </row>
    <row r="211" spans="1:8" ht="12">
      <c r="A211" s="7"/>
      <c r="B211" s="8"/>
      <c r="C211" s="12"/>
      <c r="D211" s="12"/>
      <c r="E211" s="12"/>
      <c r="F211" s="12"/>
      <c r="G211" s="12"/>
      <c r="H211" s="8"/>
    </row>
    <row r="212" spans="1:8" ht="12">
      <c r="A212" s="8"/>
      <c r="B212" s="9"/>
      <c r="C212" s="9"/>
      <c r="D212" s="9"/>
      <c r="E212" s="9"/>
      <c r="F212" s="9"/>
      <c r="G212" s="9"/>
      <c r="H212" s="9"/>
    </row>
    <row r="213" spans="1:8" ht="12">
      <c r="A213" s="7"/>
      <c r="B213" s="7"/>
      <c r="C213" s="7"/>
      <c r="D213" s="7"/>
      <c r="E213" s="7"/>
      <c r="F213" s="7"/>
      <c r="G213" s="7"/>
      <c r="H213" s="7"/>
    </row>
    <row r="214" spans="1:8" ht="12">
      <c r="A214" s="7"/>
      <c r="B214" s="7"/>
      <c r="C214" s="7"/>
      <c r="D214" s="7"/>
      <c r="E214" s="7"/>
      <c r="F214" s="7"/>
      <c r="G214" s="7"/>
      <c r="H214" s="7"/>
    </row>
    <row r="215" spans="1:8" ht="12">
      <c r="A215" s="7"/>
      <c r="B215" s="8"/>
      <c r="C215" s="12"/>
      <c r="D215" s="12"/>
      <c r="E215" s="12"/>
      <c r="F215" s="12"/>
      <c r="G215" s="12"/>
      <c r="H215" s="8"/>
    </row>
    <row r="216" spans="1:8" ht="12">
      <c r="A216" s="8"/>
      <c r="B216" s="9"/>
      <c r="C216" s="9"/>
      <c r="D216" s="9"/>
      <c r="E216" s="9"/>
      <c r="F216" s="9"/>
      <c r="G216" s="9"/>
      <c r="H216" s="9"/>
    </row>
    <row r="217" spans="1:8" ht="12">
      <c r="A217" s="7"/>
      <c r="B217" s="7"/>
      <c r="C217" s="7"/>
      <c r="D217" s="7"/>
      <c r="E217" s="7"/>
      <c r="F217" s="7"/>
      <c r="G217" s="7"/>
      <c r="H217" s="7"/>
    </row>
    <row r="218" spans="1:8" ht="12">
      <c r="A218" s="7"/>
      <c r="B218" s="7"/>
      <c r="C218" s="7"/>
      <c r="D218" s="7"/>
      <c r="E218" s="7"/>
      <c r="F218" s="7"/>
      <c r="G218" s="7"/>
      <c r="H218" s="8"/>
    </row>
    <row r="219" spans="1:8" ht="12">
      <c r="A219" s="7"/>
      <c r="B219" s="7"/>
      <c r="C219" s="7"/>
      <c r="D219" s="7"/>
      <c r="E219" s="7"/>
      <c r="F219" s="7"/>
      <c r="G219" s="7"/>
      <c r="H219" s="7"/>
    </row>
    <row r="220" spans="1:8" ht="12">
      <c r="A220" s="7"/>
      <c r="B220" s="7"/>
      <c r="C220" s="7"/>
      <c r="D220" s="7"/>
      <c r="E220" s="7"/>
      <c r="F220" s="7"/>
      <c r="G220" s="7"/>
      <c r="H220" s="8"/>
    </row>
    <row r="221" spans="1:8" ht="12">
      <c r="A221" s="7"/>
      <c r="B221" s="7"/>
      <c r="C221" s="7"/>
      <c r="D221" s="7"/>
      <c r="E221" s="7"/>
      <c r="F221" s="7"/>
      <c r="G221" s="7"/>
      <c r="H221" s="7"/>
    </row>
    <row r="222" spans="1:8" ht="12">
      <c r="A222" s="7"/>
      <c r="B222" s="7"/>
      <c r="C222" s="7"/>
      <c r="D222" s="7"/>
      <c r="E222" s="7"/>
      <c r="F222" s="7"/>
      <c r="G222" s="7"/>
      <c r="H222" s="8"/>
    </row>
    <row r="223" spans="1:8" ht="12">
      <c r="A223" s="7"/>
      <c r="B223" s="7"/>
      <c r="C223" s="7"/>
      <c r="D223" s="7"/>
      <c r="E223" s="7"/>
      <c r="F223" s="7"/>
      <c r="G223" s="7"/>
      <c r="H223" s="7"/>
    </row>
    <row r="224" spans="1:8" ht="12">
      <c r="A224" s="7"/>
      <c r="B224" s="7"/>
      <c r="C224" s="7"/>
      <c r="D224" s="7"/>
      <c r="E224" s="7"/>
      <c r="F224" s="7"/>
      <c r="G224" s="7"/>
      <c r="H224" s="8"/>
    </row>
    <row r="225" spans="1:8" ht="12">
      <c r="A225" s="7"/>
      <c r="B225" s="7"/>
      <c r="C225" s="7"/>
      <c r="D225" s="7"/>
      <c r="E225" s="7"/>
      <c r="F225" s="7"/>
      <c r="G225" s="7"/>
      <c r="H225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aluno</cp:lastModifiedBy>
  <cp:lastPrinted>2003-03-25T16:36:29Z</cp:lastPrinted>
  <dcterms:created xsi:type="dcterms:W3CDTF">2003-03-23T16:55:35Z</dcterms:created>
  <dcterms:modified xsi:type="dcterms:W3CDTF">2003-03-27T16:46:02Z</dcterms:modified>
  <cp:category/>
  <cp:version/>
  <cp:contentType/>
  <cp:contentStatus/>
</cp:coreProperties>
</file>