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1"/>
  </bookViews>
  <sheets>
    <sheet name="Pilotos" sheetId="1" r:id="rId1"/>
    <sheet name="Resultados" sheetId="2" r:id="rId2"/>
  </sheets>
  <definedNames/>
  <calcPr fullCalcOnLoad="1"/>
</workbook>
</file>

<file path=xl/sharedStrings.xml><?xml version="1.0" encoding="utf-8"?>
<sst xmlns="http://schemas.openxmlformats.org/spreadsheetml/2006/main" count="206" uniqueCount="56">
  <si>
    <t>Número</t>
  </si>
  <si>
    <t>Nome</t>
  </si>
  <si>
    <t>Equipa</t>
  </si>
  <si>
    <t xml:space="preserve">Lugar </t>
  </si>
  <si>
    <t>Pontos</t>
  </si>
  <si>
    <t>Malásia</t>
  </si>
  <si>
    <t>Austrália</t>
  </si>
  <si>
    <t>Brasil</t>
  </si>
  <si>
    <t>São Marino</t>
  </si>
  <si>
    <t>Espanha</t>
  </si>
  <si>
    <t>Áustria</t>
  </si>
  <si>
    <t>Mónaco</t>
  </si>
  <si>
    <t>Canadá</t>
  </si>
  <si>
    <t>Europa</t>
  </si>
  <si>
    <t>Grã-Bretanha</t>
  </si>
  <si>
    <t>França</t>
  </si>
  <si>
    <t>Alemanha</t>
  </si>
  <si>
    <t>Hungria</t>
  </si>
  <si>
    <t>Bélgica</t>
  </si>
  <si>
    <t>Itália</t>
  </si>
  <si>
    <t>Estados Unidos</t>
  </si>
  <si>
    <t>Japão</t>
  </si>
  <si>
    <t xml:space="preserve">Michael Schumacher </t>
  </si>
  <si>
    <t xml:space="preserve">Rubens Barrichello </t>
  </si>
  <si>
    <t xml:space="preserve">David Coulthard </t>
  </si>
  <si>
    <t xml:space="preserve">Kimi Räikkönen </t>
  </si>
  <si>
    <t xml:space="preserve">Ralf Schumacher </t>
  </si>
  <si>
    <t xml:space="preserve">Juan Pablo Montoya </t>
  </si>
  <si>
    <t xml:space="preserve">Nick Heidfeld </t>
  </si>
  <si>
    <t xml:space="preserve">Felipe Massa </t>
  </si>
  <si>
    <t xml:space="preserve">Giancarlo Fisichella </t>
  </si>
  <si>
    <t xml:space="preserve">Takuma Sato </t>
  </si>
  <si>
    <t xml:space="preserve">Jacques Villeneuve </t>
  </si>
  <si>
    <t xml:space="preserve">Olivier Panis </t>
  </si>
  <si>
    <t xml:space="preserve">Jarno Trulli </t>
  </si>
  <si>
    <t xml:space="preserve">Jenson Button </t>
  </si>
  <si>
    <t xml:space="preserve">Eddie Irvine </t>
  </si>
  <si>
    <t xml:space="preserve">Pedro De La Rosa </t>
  </si>
  <si>
    <t xml:space="preserve">Heinz-Harald Frentzen </t>
  </si>
  <si>
    <t xml:space="preserve">Enrique Bernoldi </t>
  </si>
  <si>
    <t xml:space="preserve">Alex Yoong </t>
  </si>
  <si>
    <t xml:space="preserve">Mark Webber </t>
  </si>
  <si>
    <t xml:space="preserve">Mika Salo </t>
  </si>
  <si>
    <t xml:space="preserve">Allan McNish </t>
  </si>
  <si>
    <t xml:space="preserve">Ferrari </t>
  </si>
  <si>
    <t xml:space="preserve">McLaren Mercedes </t>
  </si>
  <si>
    <t xml:space="preserve">Williams-BMW </t>
  </si>
  <si>
    <t xml:space="preserve">Sauber-Petronas </t>
  </si>
  <si>
    <t xml:space="preserve">Jordan-Honda </t>
  </si>
  <si>
    <t xml:space="preserve">BAR Honda </t>
  </si>
  <si>
    <t xml:space="preserve">Renault </t>
  </si>
  <si>
    <t xml:space="preserve">Jaguar Racing </t>
  </si>
  <si>
    <t xml:space="preserve">Arrows Cosworth </t>
  </si>
  <si>
    <t xml:space="preserve">Minardi-Asiatech </t>
  </si>
  <si>
    <t xml:space="preserve">Toyota </t>
  </si>
  <si>
    <t>Total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</si>
</sst>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9.5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3" fillId="0" borderId="7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Resultados!$A$58</c:f>
              <c:strCache>
                <c:ptCount val="1"/>
                <c:pt idx="0">
                  <c:v>Michael Schumacher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Resultados!$B$57:$R$57</c:f>
              <c:strCache/>
            </c:strRef>
          </c:cat>
          <c:val>
            <c:numRef>
              <c:f>Resultados!$B$58:$R$58</c:f>
              <c:numCache/>
            </c:numRef>
          </c:val>
          <c:smooth val="0"/>
        </c:ser>
        <c:ser>
          <c:idx val="1"/>
          <c:order val="1"/>
          <c:tx>
            <c:strRef>
              <c:f>Resultados!$A$59</c:f>
              <c:strCache>
                <c:ptCount val="1"/>
                <c:pt idx="0">
                  <c:v>Rubens Barrichello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Resultados!$B$59:$R$59</c:f>
              <c:numCache/>
            </c:numRef>
          </c:val>
          <c:smooth val="0"/>
        </c:ser>
        <c:ser>
          <c:idx val="2"/>
          <c:order val="2"/>
          <c:tx>
            <c:strRef>
              <c:f>Resultados!$A$60</c:f>
              <c:strCache>
                <c:ptCount val="1"/>
                <c:pt idx="0">
                  <c:v>David Coulthard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Resultados!$B$60:$R$60</c:f>
              <c:numCache/>
            </c:numRef>
          </c:val>
          <c:smooth val="0"/>
        </c:ser>
        <c:ser>
          <c:idx val="3"/>
          <c:order val="3"/>
          <c:tx>
            <c:strRef>
              <c:f>Resultados!$A$61</c:f>
              <c:strCache>
                <c:ptCount val="1"/>
                <c:pt idx="0">
                  <c:v>Kimi Räikkönen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Resultados!$B$61:$R$61</c:f>
              <c:numCache/>
            </c:numRef>
          </c:val>
          <c:smooth val="0"/>
        </c:ser>
        <c:ser>
          <c:idx val="4"/>
          <c:order val="4"/>
          <c:tx>
            <c:strRef>
              <c:f>Resultados!$A$62</c:f>
              <c:strCache>
                <c:ptCount val="1"/>
                <c:pt idx="0">
                  <c:v>Ralf Schumacher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Resultados!$B$62:$R$62</c:f>
              <c:numCache/>
            </c:numRef>
          </c:val>
          <c:smooth val="0"/>
        </c:ser>
        <c:axId val="29070730"/>
        <c:axId val="60309979"/>
      </c:lineChart>
      <c:catAx>
        <c:axId val="29070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09979"/>
        <c:crosses val="autoZero"/>
        <c:auto val="1"/>
        <c:lblOffset val="100"/>
        <c:noMultiLvlLbl val="0"/>
      </c:catAx>
      <c:valAx>
        <c:axId val="6030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707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Resultados!$A$82</c:f>
              <c:strCache>
                <c:ptCount val="1"/>
                <c:pt idx="0">
                  <c:v>Michael Schumacher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Resultados!$B$57:$R$57</c:f>
              <c:strCache/>
            </c:strRef>
          </c:cat>
          <c:val>
            <c:numRef>
              <c:f>Resultados!$B$82:$R$82</c:f>
              <c:numCache/>
            </c:numRef>
          </c:val>
          <c:smooth val="0"/>
        </c:ser>
        <c:ser>
          <c:idx val="1"/>
          <c:order val="1"/>
          <c:tx>
            <c:strRef>
              <c:f>Resultados!$A$83</c:f>
              <c:strCache>
                <c:ptCount val="1"/>
                <c:pt idx="0">
                  <c:v>Rubens Barrichello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Resultados!$B$83:$R$83</c:f>
              <c:numCache/>
            </c:numRef>
          </c:val>
          <c:smooth val="0"/>
        </c:ser>
        <c:ser>
          <c:idx val="2"/>
          <c:order val="2"/>
          <c:tx>
            <c:strRef>
              <c:f>Resultados!$A$84</c:f>
              <c:strCache>
                <c:ptCount val="1"/>
                <c:pt idx="0">
                  <c:v>David Coulthard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Resultados!$B$84:$R$84</c:f>
              <c:numCache/>
            </c:numRef>
          </c:val>
          <c:smooth val="0"/>
        </c:ser>
        <c:ser>
          <c:idx val="3"/>
          <c:order val="3"/>
          <c:tx>
            <c:strRef>
              <c:f>Resultados!$A$85</c:f>
              <c:strCache>
                <c:ptCount val="1"/>
                <c:pt idx="0">
                  <c:v>Kimi Räikkönen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Resultados!$B$85:$R$85</c:f>
              <c:numCache/>
            </c:numRef>
          </c:val>
          <c:smooth val="0"/>
        </c:ser>
        <c:ser>
          <c:idx val="4"/>
          <c:order val="4"/>
          <c:tx>
            <c:strRef>
              <c:f>Resultados!$A$86</c:f>
              <c:strCache>
                <c:ptCount val="1"/>
                <c:pt idx="0">
                  <c:v>Ralf Schumacher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Resultados!$B$86:$R$86</c:f>
              <c:numCache/>
            </c:numRef>
          </c:val>
          <c:smooth val="0"/>
        </c:ser>
        <c:axId val="5918900"/>
        <c:axId val="53270101"/>
      </c:lineChart>
      <c:catAx>
        <c:axId val="5918900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53270101"/>
        <c:crosses val="autoZero"/>
        <c:auto val="1"/>
        <c:lblOffset val="100"/>
        <c:noMultiLvlLbl val="0"/>
      </c:catAx>
      <c:valAx>
        <c:axId val="5327010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189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228600</xdr:colOff>
      <xdr:row>55</xdr:row>
      <xdr:rowOff>152400</xdr:rowOff>
    </xdr:from>
    <xdr:to>
      <xdr:col>29</xdr:col>
      <xdr:colOff>0</xdr:colOff>
      <xdr:row>79</xdr:row>
      <xdr:rowOff>0</xdr:rowOff>
    </xdr:to>
    <xdr:graphicFrame>
      <xdr:nvGraphicFramePr>
        <xdr:cNvPr id="1" name="Chart 1"/>
        <xdr:cNvGraphicFramePr/>
      </xdr:nvGraphicFramePr>
      <xdr:xfrm>
        <a:off x="11306175" y="7486650"/>
        <a:ext cx="58674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80</xdr:row>
      <xdr:rowOff>0</xdr:rowOff>
    </xdr:from>
    <xdr:to>
      <xdr:col>28</xdr:col>
      <xdr:colOff>390525</xdr:colOff>
      <xdr:row>103</xdr:row>
      <xdr:rowOff>19050</xdr:rowOff>
    </xdr:to>
    <xdr:graphicFrame>
      <xdr:nvGraphicFramePr>
        <xdr:cNvPr id="2" name="Chart 2"/>
        <xdr:cNvGraphicFramePr/>
      </xdr:nvGraphicFramePr>
      <xdr:xfrm>
        <a:off x="11077575" y="10696575"/>
        <a:ext cx="58769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F9" sqref="F9"/>
    </sheetView>
  </sheetViews>
  <sheetFormatPr defaultColWidth="9.140625" defaultRowHeight="12.75"/>
  <cols>
    <col min="1" max="1" width="7.421875" style="2" bestFit="1" customWidth="1"/>
    <col min="2" max="2" width="20.8515625" style="2" bestFit="1" customWidth="1"/>
    <col min="3" max="3" width="18.57421875" style="2" bestFit="1" customWidth="1"/>
    <col min="4" max="16384" width="9.140625" style="2" customWidth="1"/>
  </cols>
  <sheetData>
    <row r="1" spans="1:6" ht="10.5">
      <c r="A1" s="1" t="s">
        <v>0</v>
      </c>
      <c r="B1" s="1" t="s">
        <v>1</v>
      </c>
      <c r="C1" s="1" t="s">
        <v>2</v>
      </c>
      <c r="E1" s="2" t="s">
        <v>3</v>
      </c>
      <c r="F1" s="2" t="s">
        <v>4</v>
      </c>
    </row>
    <row r="2" spans="1:6" ht="10.5">
      <c r="A2" s="3">
        <v>1</v>
      </c>
      <c r="B2" s="4" t="s">
        <v>22</v>
      </c>
      <c r="C2" s="4" t="s">
        <v>44</v>
      </c>
      <c r="E2" s="2">
        <v>1</v>
      </c>
      <c r="F2" s="2">
        <v>10</v>
      </c>
    </row>
    <row r="3" spans="1:6" ht="10.5">
      <c r="A3" s="3">
        <v>2</v>
      </c>
      <c r="B3" s="4" t="s">
        <v>23</v>
      </c>
      <c r="C3" s="4" t="s">
        <v>44</v>
      </c>
      <c r="E3" s="2">
        <v>2</v>
      </c>
      <c r="F3" s="2">
        <v>6</v>
      </c>
    </row>
    <row r="4" spans="1:6" ht="10.5">
      <c r="A4" s="3">
        <v>3</v>
      </c>
      <c r="B4" s="4" t="s">
        <v>24</v>
      </c>
      <c r="C4" s="4" t="s">
        <v>45</v>
      </c>
      <c r="E4" s="2">
        <v>3</v>
      </c>
      <c r="F4" s="2">
        <v>4</v>
      </c>
    </row>
    <row r="5" spans="1:6" ht="10.5">
      <c r="A5" s="3">
        <v>4</v>
      </c>
      <c r="B5" s="4" t="s">
        <v>25</v>
      </c>
      <c r="C5" s="4" t="s">
        <v>45</v>
      </c>
      <c r="E5" s="2">
        <v>4</v>
      </c>
      <c r="F5" s="2">
        <v>3</v>
      </c>
    </row>
    <row r="6" spans="1:6" ht="10.5">
      <c r="A6" s="3">
        <v>5</v>
      </c>
      <c r="B6" s="4" t="s">
        <v>26</v>
      </c>
      <c r="C6" s="4" t="s">
        <v>46</v>
      </c>
      <c r="E6" s="2">
        <v>5</v>
      </c>
      <c r="F6" s="2">
        <v>2</v>
      </c>
    </row>
    <row r="7" spans="1:6" ht="10.5">
      <c r="A7" s="3">
        <v>6</v>
      </c>
      <c r="B7" s="4" t="s">
        <v>27</v>
      </c>
      <c r="C7" s="4" t="s">
        <v>46</v>
      </c>
      <c r="E7" s="2">
        <v>6</v>
      </c>
      <c r="F7" s="2">
        <v>1</v>
      </c>
    </row>
    <row r="8" spans="1:3" ht="10.5">
      <c r="A8" s="3">
        <v>7</v>
      </c>
      <c r="B8" s="4" t="s">
        <v>28</v>
      </c>
      <c r="C8" s="4" t="s">
        <v>47</v>
      </c>
    </row>
    <row r="9" spans="1:3" ht="10.5">
      <c r="A9" s="3">
        <v>8</v>
      </c>
      <c r="B9" s="4" t="s">
        <v>29</v>
      </c>
      <c r="C9" s="4" t="s">
        <v>47</v>
      </c>
    </row>
    <row r="10" spans="1:3" ht="10.5">
      <c r="A10" s="3">
        <v>9</v>
      </c>
      <c r="B10" s="4" t="s">
        <v>30</v>
      </c>
      <c r="C10" s="4" t="s">
        <v>48</v>
      </c>
    </row>
    <row r="11" spans="1:3" ht="10.5">
      <c r="A11" s="3">
        <v>10</v>
      </c>
      <c r="B11" s="4" t="s">
        <v>31</v>
      </c>
      <c r="C11" s="4" t="s">
        <v>48</v>
      </c>
    </row>
    <row r="12" spans="1:3" ht="10.5">
      <c r="A12" s="3">
        <v>11</v>
      </c>
      <c r="B12" s="4" t="s">
        <v>32</v>
      </c>
      <c r="C12" s="4" t="s">
        <v>49</v>
      </c>
    </row>
    <row r="13" spans="1:3" ht="10.5">
      <c r="A13" s="3">
        <v>12</v>
      </c>
      <c r="B13" s="4" t="s">
        <v>33</v>
      </c>
      <c r="C13" s="4" t="s">
        <v>49</v>
      </c>
    </row>
    <row r="14" spans="1:3" ht="10.5">
      <c r="A14" s="3">
        <v>14</v>
      </c>
      <c r="B14" s="4" t="s">
        <v>34</v>
      </c>
      <c r="C14" s="4" t="s">
        <v>50</v>
      </c>
    </row>
    <row r="15" spans="1:3" ht="10.5">
      <c r="A15" s="3">
        <v>15</v>
      </c>
      <c r="B15" s="4" t="s">
        <v>35</v>
      </c>
      <c r="C15" s="4" t="s">
        <v>50</v>
      </c>
    </row>
    <row r="16" spans="1:3" ht="10.5">
      <c r="A16" s="3">
        <v>16</v>
      </c>
      <c r="B16" s="4" t="s">
        <v>36</v>
      </c>
      <c r="C16" s="4" t="s">
        <v>51</v>
      </c>
    </row>
    <row r="17" spans="1:3" ht="10.5">
      <c r="A17" s="3">
        <v>17</v>
      </c>
      <c r="B17" s="4" t="s">
        <v>37</v>
      </c>
      <c r="C17" s="4" t="s">
        <v>51</v>
      </c>
    </row>
    <row r="18" spans="1:3" ht="10.5">
      <c r="A18" s="3">
        <v>20</v>
      </c>
      <c r="B18" s="4" t="s">
        <v>38</v>
      </c>
      <c r="C18" s="4" t="s">
        <v>47</v>
      </c>
    </row>
    <row r="19" spans="1:3" ht="10.5">
      <c r="A19" s="3">
        <v>21</v>
      </c>
      <c r="B19" s="4" t="s">
        <v>39</v>
      </c>
      <c r="C19" s="4" t="s">
        <v>52</v>
      </c>
    </row>
    <row r="20" spans="1:3" ht="10.5">
      <c r="A20" s="3">
        <v>22</v>
      </c>
      <c r="B20" s="4" t="s">
        <v>40</v>
      </c>
      <c r="C20" s="4" t="s">
        <v>53</v>
      </c>
    </row>
    <row r="21" spans="1:3" ht="10.5">
      <c r="A21" s="3">
        <v>23</v>
      </c>
      <c r="B21" s="4" t="s">
        <v>41</v>
      </c>
      <c r="C21" s="4" t="s">
        <v>53</v>
      </c>
    </row>
    <row r="22" spans="1:3" ht="10.5">
      <c r="A22" s="3">
        <v>24</v>
      </c>
      <c r="B22" s="4" t="s">
        <v>42</v>
      </c>
      <c r="C22" s="4" t="s">
        <v>54</v>
      </c>
    </row>
    <row r="23" spans="1:3" ht="10.5">
      <c r="A23" s="3">
        <v>25</v>
      </c>
      <c r="B23" s="4" t="s">
        <v>43</v>
      </c>
      <c r="C23" s="4" t="s">
        <v>54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3"/>
  <sheetViews>
    <sheetView tabSelected="1" workbookViewId="0" topLeftCell="A1">
      <selection activeCell="T81" sqref="T81"/>
    </sheetView>
  </sheetViews>
  <sheetFormatPr defaultColWidth="9.140625" defaultRowHeight="12.75"/>
  <cols>
    <col min="1" max="1" width="20.8515625" style="2" bestFit="1" customWidth="1"/>
    <col min="2" max="2" width="8.28125" style="2" bestFit="1" customWidth="1"/>
    <col min="3" max="3" width="7.421875" style="2" bestFit="1" customWidth="1"/>
    <col min="4" max="4" width="5.7109375" style="2" bestFit="1" customWidth="1"/>
    <col min="5" max="5" width="10.421875" style="2" bestFit="1" customWidth="1"/>
    <col min="6" max="6" width="8.28125" style="2" bestFit="1" customWidth="1"/>
    <col min="7" max="7" width="6.8515625" style="2" bestFit="1" customWidth="1"/>
    <col min="8" max="8" width="7.57421875" style="2" bestFit="1" customWidth="1"/>
    <col min="9" max="9" width="7.28125" style="2" bestFit="1" customWidth="1"/>
    <col min="10" max="10" width="6.8515625" style="2" bestFit="1" customWidth="1"/>
    <col min="11" max="11" width="12.00390625" style="2" bestFit="1" customWidth="1"/>
    <col min="12" max="12" width="6.7109375" style="2" bestFit="1" customWidth="1"/>
    <col min="13" max="13" width="9.28125" style="2" bestFit="1" customWidth="1"/>
    <col min="14" max="14" width="7.28125" style="2" bestFit="1" customWidth="1"/>
    <col min="15" max="15" width="7.140625" style="2" bestFit="1" customWidth="1"/>
    <col min="16" max="16" width="4.8515625" style="2" bestFit="1" customWidth="1"/>
    <col min="17" max="17" width="14.28125" style="2" bestFit="1" customWidth="1"/>
    <col min="18" max="18" width="5.8515625" style="2" bestFit="1" customWidth="1"/>
    <col min="19" max="16384" width="9.140625" style="2" customWidth="1"/>
  </cols>
  <sheetData>
    <row r="1" spans="1:18" ht="10.5">
      <c r="A1" s="5"/>
      <c r="B1" s="6" t="s">
        <v>6</v>
      </c>
      <c r="C1" s="9" t="s">
        <v>5</v>
      </c>
      <c r="D1" s="9" t="s">
        <v>7</v>
      </c>
      <c r="E1" s="9" t="s">
        <v>8</v>
      </c>
      <c r="F1" s="9" t="s">
        <v>9</v>
      </c>
      <c r="G1" s="9" t="s">
        <v>10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16</v>
      </c>
      <c r="N1" s="9" t="s">
        <v>17</v>
      </c>
      <c r="O1" s="9" t="s">
        <v>18</v>
      </c>
      <c r="P1" s="9" t="s">
        <v>19</v>
      </c>
      <c r="Q1" s="9" t="s">
        <v>20</v>
      </c>
      <c r="R1" s="10" t="s">
        <v>21</v>
      </c>
    </row>
    <row r="2" spans="1:19" ht="10.5">
      <c r="A2" s="12">
        <v>1</v>
      </c>
      <c r="B2" s="15">
        <v>1</v>
      </c>
      <c r="C2" s="11">
        <v>6</v>
      </c>
      <c r="D2" s="11">
        <v>1</v>
      </c>
      <c r="E2" s="11">
        <v>1</v>
      </c>
      <c r="F2" s="11">
        <v>1</v>
      </c>
      <c r="G2" s="11">
        <v>1</v>
      </c>
      <c r="H2" s="11">
        <v>3</v>
      </c>
      <c r="I2" s="11">
        <v>1</v>
      </c>
      <c r="J2" s="11">
        <v>2</v>
      </c>
      <c r="K2" s="11">
        <v>1</v>
      </c>
      <c r="L2" s="11">
        <v>1</v>
      </c>
      <c r="M2" s="11">
        <v>1</v>
      </c>
      <c r="N2" s="11">
        <v>2</v>
      </c>
      <c r="O2" s="11">
        <v>1</v>
      </c>
      <c r="P2" s="11">
        <v>2</v>
      </c>
      <c r="Q2" s="11">
        <v>2</v>
      </c>
      <c r="R2" s="11">
        <v>1</v>
      </c>
      <c r="S2" s="6">
        <v>1</v>
      </c>
    </row>
    <row r="3" spans="1:19" ht="10.5">
      <c r="A3" s="12">
        <v>2</v>
      </c>
      <c r="B3" s="15">
        <v>5</v>
      </c>
      <c r="C3" s="11">
        <v>5</v>
      </c>
      <c r="D3" s="11">
        <v>6</v>
      </c>
      <c r="E3" s="11">
        <v>2</v>
      </c>
      <c r="F3" s="11">
        <v>5</v>
      </c>
      <c r="G3" s="11">
        <v>2</v>
      </c>
      <c r="H3" s="11">
        <v>1</v>
      </c>
      <c r="I3" s="11">
        <v>3</v>
      </c>
      <c r="J3" s="11">
        <v>1</v>
      </c>
      <c r="K3" s="11">
        <v>2</v>
      </c>
      <c r="L3" s="11">
        <v>4</v>
      </c>
      <c r="M3" s="11">
        <v>5</v>
      </c>
      <c r="N3" s="11">
        <v>1</v>
      </c>
      <c r="O3" s="11">
        <v>2</v>
      </c>
      <c r="P3" s="11">
        <v>1</v>
      </c>
      <c r="Q3" s="11">
        <v>1</v>
      </c>
      <c r="R3" s="11">
        <v>2</v>
      </c>
      <c r="S3" s="7">
        <v>2</v>
      </c>
    </row>
    <row r="4" spans="1:19" ht="10.5">
      <c r="A4" s="12">
        <v>3</v>
      </c>
      <c r="B4" s="15">
        <v>4</v>
      </c>
      <c r="C4" s="11">
        <v>1</v>
      </c>
      <c r="D4" s="11">
        <v>3</v>
      </c>
      <c r="E4" s="11">
        <v>6</v>
      </c>
      <c r="F4" s="11">
        <v>3</v>
      </c>
      <c r="G4" s="11">
        <v>5</v>
      </c>
      <c r="H4" s="11">
        <v>6</v>
      </c>
      <c r="I4" s="11">
        <v>2</v>
      </c>
      <c r="J4" s="11">
        <v>4</v>
      </c>
      <c r="K4" s="11">
        <v>5</v>
      </c>
      <c r="L4" s="11">
        <v>3</v>
      </c>
      <c r="M4" s="11">
        <v>6</v>
      </c>
      <c r="N4" s="11">
        <v>6</v>
      </c>
      <c r="O4" s="11">
        <v>5</v>
      </c>
      <c r="P4" s="11">
        <v>16</v>
      </c>
      <c r="Q4" s="11">
        <v>3</v>
      </c>
      <c r="R4" s="11">
        <v>4</v>
      </c>
      <c r="S4" s="7">
        <v>3</v>
      </c>
    </row>
    <row r="5" spans="1:19" ht="10.5">
      <c r="A5" s="12">
        <v>4</v>
      </c>
      <c r="B5" s="15">
        <v>16</v>
      </c>
      <c r="C5" s="11">
        <v>15</v>
      </c>
      <c r="D5" s="11">
        <v>15</v>
      </c>
      <c r="E5" s="11">
        <v>5</v>
      </c>
      <c r="F5" s="11">
        <v>7</v>
      </c>
      <c r="G5" s="11">
        <v>6</v>
      </c>
      <c r="H5" s="11">
        <v>14</v>
      </c>
      <c r="I5" s="11">
        <v>4</v>
      </c>
      <c r="J5" s="11">
        <v>6</v>
      </c>
      <c r="K5" s="11">
        <v>11</v>
      </c>
      <c r="L5" s="11">
        <v>5</v>
      </c>
      <c r="M5" s="11">
        <v>2</v>
      </c>
      <c r="N5" s="11">
        <v>3</v>
      </c>
      <c r="O5" s="11">
        <v>3</v>
      </c>
      <c r="P5" s="11">
        <v>14</v>
      </c>
      <c r="Q5" s="11">
        <v>5</v>
      </c>
      <c r="R5" s="11">
        <v>5</v>
      </c>
      <c r="S5" s="7">
        <v>4</v>
      </c>
    </row>
    <row r="6" spans="1:19" ht="10.5">
      <c r="A6" s="12">
        <v>5</v>
      </c>
      <c r="B6" s="15">
        <v>23</v>
      </c>
      <c r="C6" s="11">
        <v>7</v>
      </c>
      <c r="D6" s="11">
        <v>5</v>
      </c>
      <c r="E6" s="11">
        <v>15</v>
      </c>
      <c r="F6" s="11">
        <v>8</v>
      </c>
      <c r="G6" s="11">
        <v>9</v>
      </c>
      <c r="H6" s="11">
        <v>9</v>
      </c>
      <c r="I6" s="11">
        <v>9</v>
      </c>
      <c r="J6" s="11">
        <v>15</v>
      </c>
      <c r="K6" s="11">
        <v>12</v>
      </c>
      <c r="L6" s="11">
        <v>6</v>
      </c>
      <c r="M6" s="11">
        <v>3</v>
      </c>
      <c r="N6" s="11">
        <v>4</v>
      </c>
      <c r="O6" s="11">
        <v>6</v>
      </c>
      <c r="P6" s="11">
        <v>15</v>
      </c>
      <c r="Q6" s="11">
        <v>14</v>
      </c>
      <c r="R6" s="11">
        <v>10</v>
      </c>
      <c r="S6" s="7">
        <v>5</v>
      </c>
    </row>
    <row r="7" spans="1:19" ht="10.5">
      <c r="A7" s="12">
        <v>6</v>
      </c>
      <c r="B7" s="15">
        <v>24</v>
      </c>
      <c r="C7" s="11">
        <v>8</v>
      </c>
      <c r="D7" s="11">
        <v>24</v>
      </c>
      <c r="E7" s="11">
        <v>3</v>
      </c>
      <c r="F7" s="11">
        <v>20</v>
      </c>
      <c r="G7" s="11">
        <v>3</v>
      </c>
      <c r="H7" s="11">
        <v>20</v>
      </c>
      <c r="I7" s="11">
        <v>14</v>
      </c>
      <c r="J7" s="11">
        <v>8</v>
      </c>
      <c r="K7" s="11">
        <v>7</v>
      </c>
      <c r="L7" s="11">
        <v>15</v>
      </c>
      <c r="M7" s="11">
        <v>7</v>
      </c>
      <c r="N7" s="11">
        <v>11</v>
      </c>
      <c r="O7" s="11">
        <v>16</v>
      </c>
      <c r="P7" s="11">
        <v>12</v>
      </c>
      <c r="Q7" s="11">
        <v>11</v>
      </c>
      <c r="R7" s="11">
        <v>15</v>
      </c>
      <c r="S7" s="8">
        <v>6</v>
      </c>
    </row>
    <row r="8" ht="10.5">
      <c r="A8" s="5"/>
    </row>
    <row r="9" spans="1:18" ht="10.5">
      <c r="A9" s="5"/>
      <c r="B9" s="12" t="s">
        <v>6</v>
      </c>
      <c r="C9" s="12" t="s">
        <v>5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2" t="s">
        <v>13</v>
      </c>
      <c r="K9" s="12" t="s">
        <v>14</v>
      </c>
      <c r="L9" s="12" t="s">
        <v>15</v>
      </c>
      <c r="M9" s="12" t="s">
        <v>16</v>
      </c>
      <c r="N9" s="12" t="s">
        <v>17</v>
      </c>
      <c r="O9" s="12" t="s">
        <v>18</v>
      </c>
      <c r="P9" s="12" t="s">
        <v>19</v>
      </c>
      <c r="Q9" s="12" t="s">
        <v>20</v>
      </c>
      <c r="R9" s="12" t="s">
        <v>21</v>
      </c>
    </row>
    <row r="10" spans="1:18" ht="10.5">
      <c r="A10" s="14" t="s">
        <v>22</v>
      </c>
      <c r="B10" s="13">
        <f>IF(ISNA(VLOOKUP(Pilotos!$A2,B$2:$S$7,1,FALSE)),"-",VLOOKUP(Pilotos!$A2,B$2:$S$7,18,FALSE))</f>
        <v>1</v>
      </c>
      <c r="C10" s="13">
        <f>IF(ISNA(VLOOKUP(Pilotos!$A2,C$2:$S$7,1,FALSE)),"-",VLOOKUP(Pilotos!$A2,C$2:$S$7,17,FALSE))</f>
        <v>3</v>
      </c>
      <c r="D10" s="13">
        <f>IF(ISNA(VLOOKUP(Pilotos!$A2,D$2:$S$7,1,FALSE)),"-",VLOOKUP(Pilotos!$A2,D$2:$S$7,16,FALSE))</f>
        <v>1</v>
      </c>
      <c r="E10" s="13">
        <f>IF(ISNA(VLOOKUP(Pilotos!$A2,E$2:$S$7,1,FALSE)),"-",VLOOKUP(Pilotos!$A2,E$2:$S$7,15,FALSE))</f>
        <v>1</v>
      </c>
      <c r="F10" s="13">
        <f>IF(ISNA(VLOOKUP(Pilotos!$A2,F$2:$S$7,1,FALSE)),"-",VLOOKUP(Pilotos!$A2,F$2:$S$7,14,FALSE))</f>
        <v>1</v>
      </c>
      <c r="G10" s="13">
        <f>IF(ISNA(VLOOKUP(Pilotos!$A2,G$2:$S$7,1,FALSE)),"-",VLOOKUP(Pilotos!$A2,G$2:$S$7,13,FALSE))</f>
        <v>1</v>
      </c>
      <c r="H10" s="13">
        <f>IF(ISNA(VLOOKUP(Pilotos!$A2,H$2:$S$7,1,FALSE)),"-",VLOOKUP(Pilotos!$A2,H$2:$S$7,12,FALSE))</f>
        <v>2</v>
      </c>
      <c r="I10" s="13">
        <f>IF(ISNA(VLOOKUP(Pilotos!$A2,I$2:$S$7,1,FALSE)),"-",VLOOKUP(Pilotos!$A2,I$2:$S$7,11,FALSE))</f>
        <v>1</v>
      </c>
      <c r="J10" s="13">
        <f>IF(ISNA(VLOOKUP(Pilotos!$A2,J$2:$S$7,1,FALSE)),"-",VLOOKUP(Pilotos!$A2,J$2:$S$7,10,FALSE))</f>
        <v>2</v>
      </c>
      <c r="K10" s="13">
        <f>IF(ISNA(VLOOKUP(Pilotos!$A2,K$2:$S$7,1,FALSE)),"-",VLOOKUP(Pilotos!$A2,K$2:$S$7,9,FALSE))</f>
        <v>1</v>
      </c>
      <c r="L10" s="13">
        <f>IF(ISNA(VLOOKUP(Pilotos!$A2,L$2:$S$7,1,FALSE)),"-",VLOOKUP(Pilotos!$A2,L$2:$S$7,8,FALSE))</f>
        <v>1</v>
      </c>
      <c r="M10" s="13">
        <f>IF(ISNA(VLOOKUP(Pilotos!$A2,M$2:$S$7,1,FALSE)),"-",VLOOKUP(Pilotos!$A2,M$2:$S$7,7,FALSE))</f>
        <v>1</v>
      </c>
      <c r="N10" s="13">
        <f>IF(ISNA(VLOOKUP(Pilotos!$A2,N$2:$S$7,1,FALSE)),"-",VLOOKUP(Pilotos!$A2,N$2:$S$7,6,FALSE))</f>
        <v>2</v>
      </c>
      <c r="O10" s="13">
        <f>IF(ISNA(VLOOKUP(Pilotos!$A2,O$2:$S$7,1,FALSE)),"-",VLOOKUP(Pilotos!$A2,O$2:$S$7,5,FALSE))</f>
        <v>1</v>
      </c>
      <c r="P10" s="13">
        <f>IF(ISNA(VLOOKUP(Pilotos!$A2,P$2:$S$7,1,FALSE)),"-",VLOOKUP(Pilotos!$A2,P$2:$S$7,4,FALSE))</f>
        <v>2</v>
      </c>
      <c r="Q10" s="13">
        <f>IF(ISNA(VLOOKUP(Pilotos!$A2,Q$2:$S$7,1,FALSE)),"-",VLOOKUP(Pilotos!$A2,Q$2:$S$7,3,FALSE))</f>
        <v>2</v>
      </c>
      <c r="R10" s="13">
        <f>IF(ISNA(VLOOKUP(Pilotos!$A2,R$2:$S$7,1,FALSE)),"-",VLOOKUP(Pilotos!$A2,R$2:$S$7,2,FALSE))</f>
        <v>1</v>
      </c>
    </row>
    <row r="11" spans="1:18" ht="10.5">
      <c r="A11" s="14" t="s">
        <v>23</v>
      </c>
      <c r="B11" s="13" t="str">
        <f>IF(ISNA(VLOOKUP(Pilotos!$A3,B$2:$S$7,1,FALSE)),"-",VLOOKUP(Pilotos!$A3,B$2:$S$7,18,FALSE))</f>
        <v>-</v>
      </c>
      <c r="C11" s="13" t="str">
        <f>IF(ISNA(VLOOKUP(Pilotos!$A3,C$2:$S$7,1,FALSE)),"-",VLOOKUP(Pilotos!$A3,C$2:$S$7,17,FALSE))</f>
        <v>-</v>
      </c>
      <c r="D11" s="13" t="str">
        <f>IF(ISNA(VLOOKUP(Pilotos!$A3,D$2:$S$7,1,FALSE)),"-",VLOOKUP(Pilotos!$A3,D$2:$S$7,16,FALSE))</f>
        <v>-</v>
      </c>
      <c r="E11" s="13">
        <f>IF(ISNA(VLOOKUP(Pilotos!$A3,E$2:$S$7,1,FALSE)),"-",VLOOKUP(Pilotos!$A3,E$2:$S$7,15,FALSE))</f>
        <v>2</v>
      </c>
      <c r="F11" s="13" t="str">
        <f>IF(ISNA(VLOOKUP(Pilotos!$A3,F$2:$S$7,1,FALSE)),"-",VLOOKUP(Pilotos!$A3,F$2:$S$7,14,FALSE))</f>
        <v>-</v>
      </c>
      <c r="G11" s="13">
        <f>IF(ISNA(VLOOKUP(Pilotos!$A3,G$2:$S$7,1,FALSE)),"-",VLOOKUP(Pilotos!$A3,G$2:$S$7,13,FALSE))</f>
        <v>2</v>
      </c>
      <c r="H11" s="13" t="str">
        <f>IF(ISNA(VLOOKUP(Pilotos!$A3,H$2:$S$7,1,FALSE)),"-",VLOOKUP(Pilotos!$A3,H$2:$S$7,12,FALSE))</f>
        <v>-</v>
      </c>
      <c r="I11" s="13">
        <f>IF(ISNA(VLOOKUP(Pilotos!$A3,I$2:$S$7,1,FALSE)),"-",VLOOKUP(Pilotos!$A3,I$2:$S$7,11,FALSE))</f>
        <v>3</v>
      </c>
      <c r="J11" s="13">
        <f>IF(ISNA(VLOOKUP(Pilotos!$A3,J$2:$S$7,1,FALSE)),"-",VLOOKUP(Pilotos!$A3,J$2:$S$7,10,FALSE))</f>
        <v>1</v>
      </c>
      <c r="K11" s="13">
        <f>IF(ISNA(VLOOKUP(Pilotos!$A3,K$2:$S$7,1,FALSE)),"-",VLOOKUP(Pilotos!$A3,K$2:$S$7,9,FALSE))</f>
        <v>2</v>
      </c>
      <c r="L11" s="13" t="str">
        <f>IF(ISNA(VLOOKUP(Pilotos!$A3,L$2:$S$7,1,FALSE)),"-",VLOOKUP(Pilotos!$A3,L$2:$S$7,8,FALSE))</f>
        <v>-</v>
      </c>
      <c r="M11" s="13">
        <f>IF(ISNA(VLOOKUP(Pilotos!$A3,M$2:$S$7,1,FALSE)),"-",VLOOKUP(Pilotos!$A3,M$2:$S$7,7,FALSE))</f>
        <v>4</v>
      </c>
      <c r="N11" s="13">
        <f>IF(ISNA(VLOOKUP(Pilotos!$A3,N$2:$S$7,1,FALSE)),"-",VLOOKUP(Pilotos!$A3,N$2:$S$7,6,FALSE))</f>
        <v>1</v>
      </c>
      <c r="O11" s="13">
        <f>IF(ISNA(VLOOKUP(Pilotos!$A3,O$2:$S$7,1,FALSE)),"-",VLOOKUP(Pilotos!$A3,O$2:$S$7,5,FALSE))</f>
        <v>2</v>
      </c>
      <c r="P11" s="13">
        <f>IF(ISNA(VLOOKUP(Pilotos!$A3,P$2:$S$7,1,FALSE)),"-",VLOOKUP(Pilotos!$A3,P$2:$S$7,4,FALSE))</f>
        <v>1</v>
      </c>
      <c r="Q11" s="13">
        <f>IF(ISNA(VLOOKUP(Pilotos!$A3,Q$2:$S$7,1,FALSE)),"-",VLOOKUP(Pilotos!$A3,Q$2:$S$7,3,FALSE))</f>
        <v>1</v>
      </c>
      <c r="R11" s="13">
        <f>IF(ISNA(VLOOKUP(Pilotos!$A3,R$2:$S$7,1,FALSE)),"-",VLOOKUP(Pilotos!$A3,R$2:$S$7,2,FALSE))</f>
        <v>2</v>
      </c>
    </row>
    <row r="12" spans="1:18" ht="10.5">
      <c r="A12" s="14" t="s">
        <v>24</v>
      </c>
      <c r="B12" s="13" t="str">
        <f>IF(ISNA(VLOOKUP(Pilotos!$A4,B$2:$S$7,1,FALSE)),"-",VLOOKUP(Pilotos!$A4,B$2:$S$7,18,FALSE))</f>
        <v>-</v>
      </c>
      <c r="C12" s="13" t="str">
        <f>IF(ISNA(VLOOKUP(Pilotos!$A4,C$2:$S$7,1,FALSE)),"-",VLOOKUP(Pilotos!$A4,C$2:$S$7,17,FALSE))</f>
        <v>-</v>
      </c>
      <c r="D12" s="13">
        <f>IF(ISNA(VLOOKUP(Pilotos!$A4,D$2:$S$7,1,FALSE)),"-",VLOOKUP(Pilotos!$A4,D$2:$S$7,16,FALSE))</f>
        <v>3</v>
      </c>
      <c r="E12" s="13">
        <f>IF(ISNA(VLOOKUP(Pilotos!$A4,E$2:$S$7,1,FALSE)),"-",VLOOKUP(Pilotos!$A4,E$2:$S$7,15,FALSE))</f>
        <v>6</v>
      </c>
      <c r="F12" s="13">
        <f>IF(ISNA(VLOOKUP(Pilotos!$A4,F$2:$S$7,1,FALSE)),"-",VLOOKUP(Pilotos!$A4,F$2:$S$7,14,FALSE))</f>
        <v>3</v>
      </c>
      <c r="G12" s="13">
        <f>IF(ISNA(VLOOKUP(Pilotos!$A4,G$2:$S$7,1,FALSE)),"-",VLOOKUP(Pilotos!$A4,G$2:$S$7,13,FALSE))</f>
        <v>6</v>
      </c>
      <c r="H12" s="13">
        <f>IF(ISNA(VLOOKUP(Pilotos!$A4,H$2:$S$7,1,FALSE)),"-",VLOOKUP(Pilotos!$A4,H$2:$S$7,12,FALSE))</f>
        <v>1</v>
      </c>
      <c r="I12" s="13">
        <f>IF(ISNA(VLOOKUP(Pilotos!$A4,I$2:$S$7,1,FALSE)),"-",VLOOKUP(Pilotos!$A4,I$2:$S$7,11,FALSE))</f>
        <v>2</v>
      </c>
      <c r="J12" s="13" t="str">
        <f>IF(ISNA(VLOOKUP(Pilotos!$A4,J$2:$S$7,1,FALSE)),"-",VLOOKUP(Pilotos!$A4,J$2:$S$7,10,FALSE))</f>
        <v>-</v>
      </c>
      <c r="K12" s="13" t="str">
        <f>IF(ISNA(VLOOKUP(Pilotos!$A4,K$2:$S$7,1,FALSE)),"-",VLOOKUP(Pilotos!$A4,K$2:$S$7,9,FALSE))</f>
        <v>-</v>
      </c>
      <c r="L12" s="13">
        <f>IF(ISNA(VLOOKUP(Pilotos!$A4,L$2:$S$7,1,FALSE)),"-",VLOOKUP(Pilotos!$A4,L$2:$S$7,8,FALSE))</f>
        <v>3</v>
      </c>
      <c r="M12" s="13">
        <f>IF(ISNA(VLOOKUP(Pilotos!$A4,M$2:$S$7,1,FALSE)),"-",VLOOKUP(Pilotos!$A4,M$2:$S$7,7,FALSE))</f>
        <v>5</v>
      </c>
      <c r="N12" s="13">
        <f>IF(ISNA(VLOOKUP(Pilotos!$A4,N$2:$S$7,1,FALSE)),"-",VLOOKUP(Pilotos!$A4,N$2:$S$7,6,FALSE))</f>
        <v>4</v>
      </c>
      <c r="O12" s="13">
        <f>IF(ISNA(VLOOKUP(Pilotos!$A4,O$2:$S$7,1,FALSE)),"-",VLOOKUP(Pilotos!$A4,O$2:$S$7,5,FALSE))</f>
        <v>4</v>
      </c>
      <c r="P12" s="13" t="str">
        <f>IF(ISNA(VLOOKUP(Pilotos!$A4,P$2:$S$7,1,FALSE)),"-",VLOOKUP(Pilotos!$A4,P$2:$S$7,4,FALSE))</f>
        <v>-</v>
      </c>
      <c r="Q12" s="13">
        <f>IF(ISNA(VLOOKUP(Pilotos!$A4,Q$2:$S$7,1,FALSE)),"-",VLOOKUP(Pilotos!$A4,Q$2:$S$7,3,FALSE))</f>
        <v>3</v>
      </c>
      <c r="R12" s="13" t="str">
        <f>IF(ISNA(VLOOKUP(Pilotos!$A4,R$2:$S$7,1,FALSE)),"-",VLOOKUP(Pilotos!$A4,R$2:$S$7,2,FALSE))</f>
        <v>-</v>
      </c>
    </row>
    <row r="13" spans="1:18" ht="10.5">
      <c r="A13" s="14" t="s">
        <v>25</v>
      </c>
      <c r="B13" s="13">
        <f>IF(ISNA(VLOOKUP(Pilotos!$A5,B$2:$S$7,1,FALSE)),"-",VLOOKUP(Pilotos!$A5,B$2:$S$7,18,FALSE))</f>
        <v>3</v>
      </c>
      <c r="C13" s="13" t="str">
        <f>IF(ISNA(VLOOKUP(Pilotos!$A5,C$2:$S$7,1,FALSE)),"-",VLOOKUP(Pilotos!$A5,C$2:$S$7,17,FALSE))</f>
        <v>-</v>
      </c>
      <c r="D13" s="13" t="str">
        <f>IF(ISNA(VLOOKUP(Pilotos!$A5,D$2:$S$7,1,FALSE)),"-",VLOOKUP(Pilotos!$A5,D$2:$S$7,16,FALSE))</f>
        <v>-</v>
      </c>
      <c r="E13" s="13" t="str">
        <f>IF(ISNA(VLOOKUP(Pilotos!$A5,E$2:$S$7,1,FALSE)),"-",VLOOKUP(Pilotos!$A5,E$2:$S$7,15,FALSE))</f>
        <v>-</v>
      </c>
      <c r="F13" s="13" t="str">
        <f>IF(ISNA(VLOOKUP(Pilotos!$A5,F$2:$S$7,1,FALSE)),"-",VLOOKUP(Pilotos!$A5,F$2:$S$7,14,FALSE))</f>
        <v>-</v>
      </c>
      <c r="G13" s="13" t="str">
        <f>IF(ISNA(VLOOKUP(Pilotos!$A5,G$2:$S$7,1,FALSE)),"-",VLOOKUP(Pilotos!$A5,G$2:$S$7,13,FALSE))</f>
        <v>-</v>
      </c>
      <c r="H13" s="13" t="str">
        <f>IF(ISNA(VLOOKUP(Pilotos!$A5,H$2:$S$7,1,FALSE)),"-",VLOOKUP(Pilotos!$A5,H$2:$S$7,12,FALSE))</f>
        <v>-</v>
      </c>
      <c r="I13" s="13">
        <f>IF(ISNA(VLOOKUP(Pilotos!$A5,I$2:$S$7,1,FALSE)),"-",VLOOKUP(Pilotos!$A5,I$2:$S$7,11,FALSE))</f>
        <v>4</v>
      </c>
      <c r="J13" s="13">
        <f>IF(ISNA(VLOOKUP(Pilotos!$A5,J$2:$S$7,1,FALSE)),"-",VLOOKUP(Pilotos!$A5,J$2:$S$7,10,FALSE))</f>
        <v>3</v>
      </c>
      <c r="K13" s="13" t="str">
        <f>IF(ISNA(VLOOKUP(Pilotos!$A5,K$2:$S$7,1,FALSE)),"-",VLOOKUP(Pilotos!$A5,K$2:$S$7,9,FALSE))</f>
        <v>-</v>
      </c>
      <c r="L13" s="13">
        <f>IF(ISNA(VLOOKUP(Pilotos!$A5,L$2:$S$7,1,FALSE)),"-",VLOOKUP(Pilotos!$A5,L$2:$S$7,8,FALSE))</f>
        <v>2</v>
      </c>
      <c r="M13" s="13" t="str">
        <f>IF(ISNA(VLOOKUP(Pilotos!$A5,M$2:$S$7,1,FALSE)),"-",VLOOKUP(Pilotos!$A5,M$2:$S$7,7,FALSE))</f>
        <v>-</v>
      </c>
      <c r="N13" s="13">
        <f>IF(ISNA(VLOOKUP(Pilotos!$A5,N$2:$S$7,1,FALSE)),"-",VLOOKUP(Pilotos!$A5,N$2:$S$7,6,FALSE))</f>
        <v>5</v>
      </c>
      <c r="O13" s="13" t="str">
        <f>IF(ISNA(VLOOKUP(Pilotos!$A5,O$2:$S$7,1,FALSE)),"-",VLOOKUP(Pilotos!$A5,O$2:$S$7,5,FALSE))</f>
        <v>-</v>
      </c>
      <c r="P13" s="13" t="str">
        <f>IF(ISNA(VLOOKUP(Pilotos!$A5,P$2:$S$7,1,FALSE)),"-",VLOOKUP(Pilotos!$A5,P$2:$S$7,4,FALSE))</f>
        <v>-</v>
      </c>
      <c r="Q13" s="13" t="str">
        <f>IF(ISNA(VLOOKUP(Pilotos!$A5,Q$2:$S$7,1,FALSE)),"-",VLOOKUP(Pilotos!$A5,Q$2:$S$7,3,FALSE))</f>
        <v>-</v>
      </c>
      <c r="R13" s="13">
        <f>IF(ISNA(VLOOKUP(Pilotos!$A5,R$2:$S$7,1,FALSE)),"-",VLOOKUP(Pilotos!$A5,R$2:$S$7,2,FALSE))</f>
        <v>3</v>
      </c>
    </row>
    <row r="14" spans="1:18" ht="10.5">
      <c r="A14" s="14" t="s">
        <v>26</v>
      </c>
      <c r="B14" s="13">
        <f>IF(ISNA(VLOOKUP(Pilotos!$A6,B$2:$S$7,1,FALSE)),"-",VLOOKUP(Pilotos!$A6,B$2:$S$7,18,FALSE))</f>
        <v>2</v>
      </c>
      <c r="C14" s="13">
        <f>IF(ISNA(VLOOKUP(Pilotos!$A6,C$2:$S$7,1,FALSE)),"-",VLOOKUP(Pilotos!$A6,C$2:$S$7,17,FALSE))</f>
        <v>2</v>
      </c>
      <c r="D14" s="13">
        <f>IF(ISNA(VLOOKUP(Pilotos!$A6,D$2:$S$7,1,FALSE)),"-",VLOOKUP(Pilotos!$A6,D$2:$S$7,16,FALSE))</f>
        <v>5</v>
      </c>
      <c r="E14" s="13">
        <f>IF(ISNA(VLOOKUP(Pilotos!$A6,E$2:$S$7,1,FALSE)),"-",VLOOKUP(Pilotos!$A6,E$2:$S$7,15,FALSE))</f>
        <v>4</v>
      </c>
      <c r="F14" s="13">
        <f>IF(ISNA(VLOOKUP(Pilotos!$A6,F$2:$S$7,1,FALSE)),"-",VLOOKUP(Pilotos!$A6,F$2:$S$7,14,FALSE))</f>
        <v>2</v>
      </c>
      <c r="G14" s="13">
        <f>IF(ISNA(VLOOKUP(Pilotos!$A6,G$2:$S$7,1,FALSE)),"-",VLOOKUP(Pilotos!$A6,G$2:$S$7,13,FALSE))</f>
        <v>3</v>
      </c>
      <c r="H14" s="13" t="str">
        <f>IF(ISNA(VLOOKUP(Pilotos!$A6,H$2:$S$7,1,FALSE)),"-",VLOOKUP(Pilotos!$A6,H$2:$S$7,12,FALSE))</f>
        <v>-</v>
      </c>
      <c r="I14" s="13" t="str">
        <f>IF(ISNA(VLOOKUP(Pilotos!$A6,I$2:$S$7,1,FALSE)),"-",VLOOKUP(Pilotos!$A6,I$2:$S$7,11,FALSE))</f>
        <v>-</v>
      </c>
      <c r="J14" s="13" t="str">
        <f>IF(ISNA(VLOOKUP(Pilotos!$A6,J$2:$S$7,1,FALSE)),"-",VLOOKUP(Pilotos!$A6,J$2:$S$7,10,FALSE))</f>
        <v>-</v>
      </c>
      <c r="K14" s="13">
        <f>IF(ISNA(VLOOKUP(Pilotos!$A6,K$2:$S$7,1,FALSE)),"-",VLOOKUP(Pilotos!$A6,K$2:$S$7,9,FALSE))</f>
        <v>3</v>
      </c>
      <c r="L14" s="13">
        <f>IF(ISNA(VLOOKUP(Pilotos!$A6,L$2:$S$7,1,FALSE)),"-",VLOOKUP(Pilotos!$A6,L$2:$S$7,8,FALSE))</f>
        <v>4</v>
      </c>
      <c r="M14" s="13">
        <f>IF(ISNA(VLOOKUP(Pilotos!$A6,M$2:$S$7,1,FALSE)),"-",VLOOKUP(Pilotos!$A6,M$2:$S$7,7,FALSE))</f>
        <v>2</v>
      </c>
      <c r="N14" s="13" t="str">
        <f>IF(ISNA(VLOOKUP(Pilotos!$A6,N$2:$S$7,1,FALSE)),"-",VLOOKUP(Pilotos!$A6,N$2:$S$7,6,FALSE))</f>
        <v>-</v>
      </c>
      <c r="O14" s="13">
        <f>IF(ISNA(VLOOKUP(Pilotos!$A6,O$2:$S$7,1,FALSE)),"-",VLOOKUP(Pilotos!$A6,O$2:$S$7,5,FALSE))</f>
        <v>3</v>
      </c>
      <c r="P14" s="13" t="str">
        <f>IF(ISNA(VLOOKUP(Pilotos!$A6,P$2:$S$7,1,FALSE)),"-",VLOOKUP(Pilotos!$A6,P$2:$S$7,4,FALSE))</f>
        <v>-</v>
      </c>
      <c r="Q14" s="13">
        <f>IF(ISNA(VLOOKUP(Pilotos!$A6,Q$2:$S$7,1,FALSE)),"-",VLOOKUP(Pilotos!$A6,Q$2:$S$7,3,FALSE))</f>
        <v>4</v>
      </c>
      <c r="R14" s="13">
        <f>IF(ISNA(VLOOKUP(Pilotos!$A6,R$2:$S$7,1,FALSE)),"-",VLOOKUP(Pilotos!$A6,R$2:$S$7,2,FALSE))</f>
        <v>4</v>
      </c>
    </row>
    <row r="15" spans="1:18" ht="10.5">
      <c r="A15" s="14" t="s">
        <v>27</v>
      </c>
      <c r="B15" s="13" t="str">
        <f>IF(ISNA(VLOOKUP(Pilotos!$A7,B$2:$S$7,1,FALSE)),"-",VLOOKUP(Pilotos!$A7,B$2:$S$7,18,FALSE))</f>
        <v>-</v>
      </c>
      <c r="C15" s="13">
        <f>IF(ISNA(VLOOKUP(Pilotos!$A7,C$2:$S$7,1,FALSE)),"-",VLOOKUP(Pilotos!$A7,C$2:$S$7,17,FALSE))</f>
        <v>1</v>
      </c>
      <c r="D15" s="13">
        <f>IF(ISNA(VLOOKUP(Pilotos!$A7,D$2:$S$7,1,FALSE)),"-",VLOOKUP(Pilotos!$A7,D$2:$S$7,16,FALSE))</f>
        <v>2</v>
      </c>
      <c r="E15" s="13">
        <f>IF(ISNA(VLOOKUP(Pilotos!$A7,E$2:$S$7,1,FALSE)),"-",VLOOKUP(Pilotos!$A7,E$2:$S$7,15,FALSE))</f>
        <v>3</v>
      </c>
      <c r="F15" s="13" t="str">
        <f>IF(ISNA(VLOOKUP(Pilotos!$A7,F$2:$S$7,1,FALSE)),"-",VLOOKUP(Pilotos!$A7,F$2:$S$7,14,FALSE))</f>
        <v>-</v>
      </c>
      <c r="G15" s="13">
        <f>IF(ISNA(VLOOKUP(Pilotos!$A7,G$2:$S$7,1,FALSE)),"-",VLOOKUP(Pilotos!$A7,G$2:$S$7,13,FALSE))</f>
        <v>4</v>
      </c>
      <c r="H15" s="13">
        <f>IF(ISNA(VLOOKUP(Pilotos!$A7,H$2:$S$7,1,FALSE)),"-",VLOOKUP(Pilotos!$A7,H$2:$S$7,12,FALSE))</f>
        <v>3</v>
      </c>
      <c r="I15" s="13" t="str">
        <f>IF(ISNA(VLOOKUP(Pilotos!$A7,I$2:$S$7,1,FALSE)),"-",VLOOKUP(Pilotos!$A7,I$2:$S$7,11,FALSE))</f>
        <v>-</v>
      </c>
      <c r="J15" s="13">
        <f>IF(ISNA(VLOOKUP(Pilotos!$A7,J$2:$S$7,1,FALSE)),"-",VLOOKUP(Pilotos!$A7,J$2:$S$7,10,FALSE))</f>
        <v>4</v>
      </c>
      <c r="K15" s="13" t="str">
        <f>IF(ISNA(VLOOKUP(Pilotos!$A7,K$2:$S$7,1,FALSE)),"-",VLOOKUP(Pilotos!$A7,K$2:$S$7,9,FALSE))</f>
        <v>-</v>
      </c>
      <c r="L15" s="13">
        <f>IF(ISNA(VLOOKUP(Pilotos!$A7,L$2:$S$7,1,FALSE)),"-",VLOOKUP(Pilotos!$A7,L$2:$S$7,8,FALSE))</f>
        <v>5</v>
      </c>
      <c r="M15" s="13">
        <f>IF(ISNA(VLOOKUP(Pilotos!$A7,M$2:$S$7,1,FALSE)),"-",VLOOKUP(Pilotos!$A7,M$2:$S$7,7,FALSE))</f>
        <v>3</v>
      </c>
      <c r="N15" s="13">
        <f>IF(ISNA(VLOOKUP(Pilotos!$A7,N$2:$S$7,1,FALSE)),"-",VLOOKUP(Pilotos!$A7,N$2:$S$7,6,FALSE))</f>
        <v>3</v>
      </c>
      <c r="O15" s="13">
        <f>IF(ISNA(VLOOKUP(Pilotos!$A7,O$2:$S$7,1,FALSE)),"-",VLOOKUP(Pilotos!$A7,O$2:$S$7,5,FALSE))</f>
        <v>5</v>
      </c>
      <c r="P15" s="13" t="str">
        <f>IF(ISNA(VLOOKUP(Pilotos!$A7,P$2:$S$7,1,FALSE)),"-",VLOOKUP(Pilotos!$A7,P$2:$S$7,4,FALSE))</f>
        <v>-</v>
      </c>
      <c r="Q15" s="13" t="str">
        <f>IF(ISNA(VLOOKUP(Pilotos!$A7,Q$2:$S$7,1,FALSE)),"-",VLOOKUP(Pilotos!$A7,Q$2:$S$7,3,FALSE))</f>
        <v>-</v>
      </c>
      <c r="R15" s="13" t="str">
        <f>IF(ISNA(VLOOKUP(Pilotos!$A7,R$2:$S$7,1,FALSE)),"-",VLOOKUP(Pilotos!$A7,R$2:$S$7,2,FALSE))</f>
        <v>-</v>
      </c>
    </row>
    <row r="16" spans="1:18" ht="10.5">
      <c r="A16" s="14" t="s">
        <v>28</v>
      </c>
      <c r="B16" s="13" t="str">
        <f>IF(ISNA(VLOOKUP(Pilotos!$A8,B$2:$S$7,1,FALSE)),"-",VLOOKUP(Pilotos!$A8,B$2:$S$7,18,FALSE))</f>
        <v>-</v>
      </c>
      <c r="C16" s="13">
        <f>IF(ISNA(VLOOKUP(Pilotos!$A8,C$2:$S$7,1,FALSE)),"-",VLOOKUP(Pilotos!$A8,C$2:$S$7,17,FALSE))</f>
        <v>5</v>
      </c>
      <c r="D16" s="13" t="str">
        <f>IF(ISNA(VLOOKUP(Pilotos!$A8,D$2:$S$7,1,FALSE)),"-",VLOOKUP(Pilotos!$A8,D$2:$S$7,16,FALSE))</f>
        <v>-</v>
      </c>
      <c r="E16" s="13" t="str">
        <f>IF(ISNA(VLOOKUP(Pilotos!$A8,E$2:$S$7,1,FALSE)),"-",VLOOKUP(Pilotos!$A8,E$2:$S$7,15,FALSE))</f>
        <v>-</v>
      </c>
      <c r="F16" s="13">
        <f>IF(ISNA(VLOOKUP(Pilotos!$A8,F$2:$S$7,1,FALSE)),"-",VLOOKUP(Pilotos!$A8,F$2:$S$7,14,FALSE))</f>
        <v>4</v>
      </c>
      <c r="G16" s="13" t="str">
        <f>IF(ISNA(VLOOKUP(Pilotos!$A8,G$2:$S$7,1,FALSE)),"-",VLOOKUP(Pilotos!$A8,G$2:$S$7,13,FALSE))</f>
        <v>-</v>
      </c>
      <c r="H16" s="13" t="str">
        <f>IF(ISNA(VLOOKUP(Pilotos!$A8,H$2:$S$7,1,FALSE)),"-",VLOOKUP(Pilotos!$A8,H$2:$S$7,12,FALSE))</f>
        <v>-</v>
      </c>
      <c r="I16" s="13" t="str">
        <f>IF(ISNA(VLOOKUP(Pilotos!$A8,I$2:$S$7,1,FALSE)),"-",VLOOKUP(Pilotos!$A8,I$2:$S$7,11,FALSE))</f>
        <v>-</v>
      </c>
      <c r="J16" s="13" t="str">
        <f>IF(ISNA(VLOOKUP(Pilotos!$A8,J$2:$S$7,1,FALSE)),"-",VLOOKUP(Pilotos!$A8,J$2:$S$7,10,FALSE))</f>
        <v>-</v>
      </c>
      <c r="K16" s="13">
        <f>IF(ISNA(VLOOKUP(Pilotos!$A8,K$2:$S$7,1,FALSE)),"-",VLOOKUP(Pilotos!$A8,K$2:$S$7,9,FALSE))</f>
        <v>6</v>
      </c>
      <c r="L16" s="13" t="str">
        <f>IF(ISNA(VLOOKUP(Pilotos!$A8,L$2:$S$7,1,FALSE)),"-",VLOOKUP(Pilotos!$A8,L$2:$S$7,8,FALSE))</f>
        <v>-</v>
      </c>
      <c r="M16" s="13">
        <f>IF(ISNA(VLOOKUP(Pilotos!$A8,M$2:$S$7,1,FALSE)),"-",VLOOKUP(Pilotos!$A8,M$2:$S$7,7,FALSE))</f>
        <v>6</v>
      </c>
      <c r="N16" s="13" t="str">
        <f>IF(ISNA(VLOOKUP(Pilotos!$A8,N$2:$S$7,1,FALSE)),"-",VLOOKUP(Pilotos!$A8,N$2:$S$7,6,FALSE))</f>
        <v>-</v>
      </c>
      <c r="O16" s="13" t="str">
        <f>IF(ISNA(VLOOKUP(Pilotos!$A8,O$2:$S$7,1,FALSE)),"-",VLOOKUP(Pilotos!$A8,O$2:$S$7,5,FALSE))</f>
        <v>-</v>
      </c>
      <c r="P16" s="13" t="str">
        <f>IF(ISNA(VLOOKUP(Pilotos!$A8,P$2:$S$7,1,FALSE)),"-",VLOOKUP(Pilotos!$A8,P$2:$S$7,4,FALSE))</f>
        <v>-</v>
      </c>
      <c r="Q16" s="13" t="str">
        <f>IF(ISNA(VLOOKUP(Pilotos!$A8,Q$2:$S$7,1,FALSE)),"-",VLOOKUP(Pilotos!$A8,Q$2:$S$7,3,FALSE))</f>
        <v>-</v>
      </c>
      <c r="R16" s="13" t="str">
        <f>IF(ISNA(VLOOKUP(Pilotos!$A8,R$2:$S$7,1,FALSE)),"-",VLOOKUP(Pilotos!$A8,R$2:$S$7,2,FALSE))</f>
        <v>-</v>
      </c>
    </row>
    <row r="17" spans="1:18" ht="10.5">
      <c r="A17" s="14" t="s">
        <v>29</v>
      </c>
      <c r="B17" s="13" t="str">
        <f>IF(ISNA(VLOOKUP(Pilotos!$A9,B$2:$S$7,1,FALSE)),"-",VLOOKUP(Pilotos!$A9,B$2:$S$7,18,FALSE))</f>
        <v>-</v>
      </c>
      <c r="C17" s="13">
        <f>IF(ISNA(VLOOKUP(Pilotos!$A9,C$2:$S$7,1,FALSE)),"-",VLOOKUP(Pilotos!$A9,C$2:$S$7,17,FALSE))</f>
        <v>6</v>
      </c>
      <c r="D17" s="13" t="str">
        <f>IF(ISNA(VLOOKUP(Pilotos!$A9,D$2:$S$7,1,FALSE)),"-",VLOOKUP(Pilotos!$A9,D$2:$S$7,16,FALSE))</f>
        <v>-</v>
      </c>
      <c r="E17" s="13" t="str">
        <f>IF(ISNA(VLOOKUP(Pilotos!$A9,E$2:$S$7,1,FALSE)),"-",VLOOKUP(Pilotos!$A9,E$2:$S$7,15,FALSE))</f>
        <v>-</v>
      </c>
      <c r="F17" s="13">
        <f>IF(ISNA(VLOOKUP(Pilotos!$A9,F$2:$S$7,1,FALSE)),"-",VLOOKUP(Pilotos!$A9,F$2:$S$7,14,FALSE))</f>
        <v>5</v>
      </c>
      <c r="G17" s="13" t="str">
        <f>IF(ISNA(VLOOKUP(Pilotos!$A9,G$2:$S$7,1,FALSE)),"-",VLOOKUP(Pilotos!$A9,G$2:$S$7,13,FALSE))</f>
        <v>-</v>
      </c>
      <c r="H17" s="13" t="str">
        <f>IF(ISNA(VLOOKUP(Pilotos!$A9,H$2:$S$7,1,FALSE)),"-",VLOOKUP(Pilotos!$A9,H$2:$S$7,12,FALSE))</f>
        <v>-</v>
      </c>
      <c r="I17" s="13" t="str">
        <f>IF(ISNA(VLOOKUP(Pilotos!$A9,I$2:$S$7,1,FALSE)),"-",VLOOKUP(Pilotos!$A9,I$2:$S$7,11,FALSE))</f>
        <v>-</v>
      </c>
      <c r="J17" s="13">
        <f>IF(ISNA(VLOOKUP(Pilotos!$A9,J$2:$S$7,1,FALSE)),"-",VLOOKUP(Pilotos!$A9,J$2:$S$7,10,FALSE))</f>
        <v>6</v>
      </c>
      <c r="K17" s="13" t="str">
        <f>IF(ISNA(VLOOKUP(Pilotos!$A9,K$2:$S$7,1,FALSE)),"-",VLOOKUP(Pilotos!$A9,K$2:$S$7,9,FALSE))</f>
        <v>-</v>
      </c>
      <c r="L17" s="13" t="str">
        <f>IF(ISNA(VLOOKUP(Pilotos!$A9,L$2:$S$7,1,FALSE)),"-",VLOOKUP(Pilotos!$A9,L$2:$S$7,8,FALSE))</f>
        <v>-</v>
      </c>
      <c r="M17" s="13" t="str">
        <f>IF(ISNA(VLOOKUP(Pilotos!$A9,M$2:$S$7,1,FALSE)),"-",VLOOKUP(Pilotos!$A9,M$2:$S$7,7,FALSE))</f>
        <v>-</v>
      </c>
      <c r="N17" s="13" t="str">
        <f>IF(ISNA(VLOOKUP(Pilotos!$A9,N$2:$S$7,1,FALSE)),"-",VLOOKUP(Pilotos!$A9,N$2:$S$7,6,FALSE))</f>
        <v>-</v>
      </c>
      <c r="O17" s="13" t="str">
        <f>IF(ISNA(VLOOKUP(Pilotos!$A9,O$2:$S$7,1,FALSE)),"-",VLOOKUP(Pilotos!$A9,O$2:$S$7,5,FALSE))</f>
        <v>-</v>
      </c>
      <c r="P17" s="13" t="str">
        <f>IF(ISNA(VLOOKUP(Pilotos!$A9,P$2:$S$7,1,FALSE)),"-",VLOOKUP(Pilotos!$A9,P$2:$S$7,4,FALSE))</f>
        <v>-</v>
      </c>
      <c r="Q17" s="13" t="str">
        <f>IF(ISNA(VLOOKUP(Pilotos!$A9,Q$2:$S$7,1,FALSE)),"-",VLOOKUP(Pilotos!$A9,Q$2:$S$7,3,FALSE))</f>
        <v>-</v>
      </c>
      <c r="R17" s="13" t="str">
        <f>IF(ISNA(VLOOKUP(Pilotos!$A9,R$2:$S$7,1,FALSE)),"-",VLOOKUP(Pilotos!$A9,R$2:$S$7,2,FALSE))</f>
        <v>-</v>
      </c>
    </row>
    <row r="18" spans="1:18" ht="10.5">
      <c r="A18" s="14" t="s">
        <v>30</v>
      </c>
      <c r="B18" s="13" t="str">
        <f>IF(ISNA(VLOOKUP(Pilotos!$A10,B$2:$S$7,1,FALSE)),"-",VLOOKUP(Pilotos!$A10,B$2:$S$7,18,FALSE))</f>
        <v>-</v>
      </c>
      <c r="C18" s="13" t="str">
        <f>IF(ISNA(VLOOKUP(Pilotos!$A10,C$2:$S$7,1,FALSE)),"-",VLOOKUP(Pilotos!$A10,C$2:$S$7,17,FALSE))</f>
        <v>-</v>
      </c>
      <c r="D18" s="13" t="str">
        <f>IF(ISNA(VLOOKUP(Pilotos!$A10,D$2:$S$7,1,FALSE)),"-",VLOOKUP(Pilotos!$A10,D$2:$S$7,16,FALSE))</f>
        <v>-</v>
      </c>
      <c r="E18" s="13" t="str">
        <f>IF(ISNA(VLOOKUP(Pilotos!$A10,E$2:$S$7,1,FALSE)),"-",VLOOKUP(Pilotos!$A10,E$2:$S$7,15,FALSE))</f>
        <v>-</v>
      </c>
      <c r="F18" s="13" t="str">
        <f>IF(ISNA(VLOOKUP(Pilotos!$A10,F$2:$S$7,1,FALSE)),"-",VLOOKUP(Pilotos!$A10,F$2:$S$7,14,FALSE))</f>
        <v>-</v>
      </c>
      <c r="G18" s="13">
        <f>IF(ISNA(VLOOKUP(Pilotos!$A10,G$2:$S$7,1,FALSE)),"-",VLOOKUP(Pilotos!$A10,G$2:$S$7,13,FALSE))</f>
        <v>5</v>
      </c>
      <c r="H18" s="13">
        <f>IF(ISNA(VLOOKUP(Pilotos!$A10,H$2:$S$7,1,FALSE)),"-",VLOOKUP(Pilotos!$A10,H$2:$S$7,12,FALSE))</f>
        <v>5</v>
      </c>
      <c r="I18" s="13">
        <f>IF(ISNA(VLOOKUP(Pilotos!$A10,I$2:$S$7,1,FALSE)),"-",VLOOKUP(Pilotos!$A10,I$2:$S$7,11,FALSE))</f>
        <v>5</v>
      </c>
      <c r="J18" s="13" t="str">
        <f>IF(ISNA(VLOOKUP(Pilotos!$A10,J$2:$S$7,1,FALSE)),"-",VLOOKUP(Pilotos!$A10,J$2:$S$7,10,FALSE))</f>
        <v>-</v>
      </c>
      <c r="K18" s="13" t="str">
        <f>IF(ISNA(VLOOKUP(Pilotos!$A10,K$2:$S$7,1,FALSE)),"-",VLOOKUP(Pilotos!$A10,K$2:$S$7,9,FALSE))</f>
        <v>-</v>
      </c>
      <c r="L18" s="13" t="str">
        <f>IF(ISNA(VLOOKUP(Pilotos!$A10,L$2:$S$7,1,FALSE)),"-",VLOOKUP(Pilotos!$A10,L$2:$S$7,8,FALSE))</f>
        <v>-</v>
      </c>
      <c r="M18" s="13" t="str">
        <f>IF(ISNA(VLOOKUP(Pilotos!$A10,M$2:$S$7,1,FALSE)),"-",VLOOKUP(Pilotos!$A10,M$2:$S$7,7,FALSE))</f>
        <v>-</v>
      </c>
      <c r="N18" s="13" t="str">
        <f>IF(ISNA(VLOOKUP(Pilotos!$A10,N$2:$S$7,1,FALSE)),"-",VLOOKUP(Pilotos!$A10,N$2:$S$7,6,FALSE))</f>
        <v>-</v>
      </c>
      <c r="O18" s="13" t="str">
        <f>IF(ISNA(VLOOKUP(Pilotos!$A10,O$2:$S$7,1,FALSE)),"-",VLOOKUP(Pilotos!$A10,O$2:$S$7,5,FALSE))</f>
        <v>-</v>
      </c>
      <c r="P18" s="13" t="str">
        <f>IF(ISNA(VLOOKUP(Pilotos!$A10,P$2:$S$7,1,FALSE)),"-",VLOOKUP(Pilotos!$A10,P$2:$S$7,4,FALSE))</f>
        <v>-</v>
      </c>
      <c r="Q18" s="13" t="str">
        <f>IF(ISNA(VLOOKUP(Pilotos!$A10,Q$2:$S$7,1,FALSE)),"-",VLOOKUP(Pilotos!$A10,Q$2:$S$7,3,FALSE))</f>
        <v>-</v>
      </c>
      <c r="R18" s="13" t="str">
        <f>IF(ISNA(VLOOKUP(Pilotos!$A10,R$2:$S$7,1,FALSE)),"-",VLOOKUP(Pilotos!$A10,R$2:$S$7,2,FALSE))</f>
        <v>-</v>
      </c>
    </row>
    <row r="19" spans="1:18" ht="10.5">
      <c r="A19" s="14" t="s">
        <v>31</v>
      </c>
      <c r="B19" s="13" t="str">
        <f>IF(ISNA(VLOOKUP(Pilotos!$A11,B$2:$S$7,1,FALSE)),"-",VLOOKUP(Pilotos!$A11,B$2:$S$7,18,FALSE))</f>
        <v>-</v>
      </c>
      <c r="C19" s="13" t="str">
        <f>IF(ISNA(VLOOKUP(Pilotos!$A11,C$2:$S$7,1,FALSE)),"-",VLOOKUP(Pilotos!$A11,C$2:$S$7,17,FALSE))</f>
        <v>-</v>
      </c>
      <c r="D19" s="13" t="str">
        <f>IF(ISNA(VLOOKUP(Pilotos!$A11,D$2:$S$7,1,FALSE)),"-",VLOOKUP(Pilotos!$A11,D$2:$S$7,16,FALSE))</f>
        <v>-</v>
      </c>
      <c r="E19" s="13" t="str">
        <f>IF(ISNA(VLOOKUP(Pilotos!$A11,E$2:$S$7,1,FALSE)),"-",VLOOKUP(Pilotos!$A11,E$2:$S$7,15,FALSE))</f>
        <v>-</v>
      </c>
      <c r="F19" s="13" t="str">
        <f>IF(ISNA(VLOOKUP(Pilotos!$A11,F$2:$S$7,1,FALSE)),"-",VLOOKUP(Pilotos!$A11,F$2:$S$7,14,FALSE))</f>
        <v>-</v>
      </c>
      <c r="G19" s="13" t="str">
        <f>IF(ISNA(VLOOKUP(Pilotos!$A11,G$2:$S$7,1,FALSE)),"-",VLOOKUP(Pilotos!$A11,G$2:$S$7,13,FALSE))</f>
        <v>-</v>
      </c>
      <c r="H19" s="13" t="str">
        <f>IF(ISNA(VLOOKUP(Pilotos!$A11,H$2:$S$7,1,FALSE)),"-",VLOOKUP(Pilotos!$A11,H$2:$S$7,12,FALSE))</f>
        <v>-</v>
      </c>
      <c r="I19" s="13" t="str">
        <f>IF(ISNA(VLOOKUP(Pilotos!$A11,I$2:$S$7,1,FALSE)),"-",VLOOKUP(Pilotos!$A11,I$2:$S$7,11,FALSE))</f>
        <v>-</v>
      </c>
      <c r="J19" s="13" t="str">
        <f>IF(ISNA(VLOOKUP(Pilotos!$A11,J$2:$S$7,1,FALSE)),"-",VLOOKUP(Pilotos!$A11,J$2:$S$7,10,FALSE))</f>
        <v>-</v>
      </c>
      <c r="K19" s="13" t="str">
        <f>IF(ISNA(VLOOKUP(Pilotos!$A11,K$2:$S$7,1,FALSE)),"-",VLOOKUP(Pilotos!$A11,K$2:$S$7,9,FALSE))</f>
        <v>-</v>
      </c>
      <c r="L19" s="13" t="str">
        <f>IF(ISNA(VLOOKUP(Pilotos!$A11,L$2:$S$7,1,FALSE)),"-",VLOOKUP(Pilotos!$A11,L$2:$S$7,8,FALSE))</f>
        <v>-</v>
      </c>
      <c r="M19" s="13" t="str">
        <f>IF(ISNA(VLOOKUP(Pilotos!$A11,M$2:$S$7,1,FALSE)),"-",VLOOKUP(Pilotos!$A11,M$2:$S$7,7,FALSE))</f>
        <v>-</v>
      </c>
      <c r="N19" s="13" t="str">
        <f>IF(ISNA(VLOOKUP(Pilotos!$A11,N$2:$S$7,1,FALSE)),"-",VLOOKUP(Pilotos!$A11,N$2:$S$7,6,FALSE))</f>
        <v>-</v>
      </c>
      <c r="O19" s="13" t="str">
        <f>IF(ISNA(VLOOKUP(Pilotos!$A11,O$2:$S$7,1,FALSE)),"-",VLOOKUP(Pilotos!$A11,O$2:$S$7,5,FALSE))</f>
        <v>-</v>
      </c>
      <c r="P19" s="13" t="str">
        <f>IF(ISNA(VLOOKUP(Pilotos!$A11,P$2:$S$7,1,FALSE)),"-",VLOOKUP(Pilotos!$A11,P$2:$S$7,4,FALSE))</f>
        <v>-</v>
      </c>
      <c r="Q19" s="13" t="str">
        <f>IF(ISNA(VLOOKUP(Pilotos!$A11,Q$2:$S$7,1,FALSE)),"-",VLOOKUP(Pilotos!$A11,Q$2:$S$7,3,FALSE))</f>
        <v>-</v>
      </c>
      <c r="R19" s="13">
        <f>IF(ISNA(VLOOKUP(Pilotos!$A11,R$2:$S$7,1,FALSE)),"-",VLOOKUP(Pilotos!$A11,R$2:$S$7,2,FALSE))</f>
        <v>5</v>
      </c>
    </row>
    <row r="20" spans="1:18" ht="10.5">
      <c r="A20" s="14" t="s">
        <v>32</v>
      </c>
      <c r="B20" s="13" t="str">
        <f>IF(ISNA(VLOOKUP(Pilotos!$A12,B$2:$S$7,1,FALSE)),"-",VLOOKUP(Pilotos!$A12,B$2:$S$7,18,FALSE))</f>
        <v>-</v>
      </c>
      <c r="C20" s="13" t="str">
        <f>IF(ISNA(VLOOKUP(Pilotos!$A12,C$2:$S$7,1,FALSE)),"-",VLOOKUP(Pilotos!$A12,C$2:$S$7,17,FALSE))</f>
        <v>-</v>
      </c>
      <c r="D20" s="13" t="str">
        <f>IF(ISNA(VLOOKUP(Pilotos!$A12,D$2:$S$7,1,FALSE)),"-",VLOOKUP(Pilotos!$A12,D$2:$S$7,16,FALSE))</f>
        <v>-</v>
      </c>
      <c r="E20" s="13" t="str">
        <f>IF(ISNA(VLOOKUP(Pilotos!$A12,E$2:$S$7,1,FALSE)),"-",VLOOKUP(Pilotos!$A12,E$2:$S$7,15,FALSE))</f>
        <v>-</v>
      </c>
      <c r="F20" s="13" t="str">
        <f>IF(ISNA(VLOOKUP(Pilotos!$A12,F$2:$S$7,1,FALSE)),"-",VLOOKUP(Pilotos!$A12,F$2:$S$7,14,FALSE))</f>
        <v>-</v>
      </c>
      <c r="G20" s="13" t="str">
        <f>IF(ISNA(VLOOKUP(Pilotos!$A12,G$2:$S$7,1,FALSE)),"-",VLOOKUP(Pilotos!$A12,G$2:$S$7,13,FALSE))</f>
        <v>-</v>
      </c>
      <c r="H20" s="13" t="str">
        <f>IF(ISNA(VLOOKUP(Pilotos!$A12,H$2:$S$7,1,FALSE)),"-",VLOOKUP(Pilotos!$A12,H$2:$S$7,12,FALSE))</f>
        <v>-</v>
      </c>
      <c r="I20" s="13" t="str">
        <f>IF(ISNA(VLOOKUP(Pilotos!$A12,I$2:$S$7,1,FALSE)),"-",VLOOKUP(Pilotos!$A12,I$2:$S$7,11,FALSE))</f>
        <v>-</v>
      </c>
      <c r="J20" s="13" t="str">
        <f>IF(ISNA(VLOOKUP(Pilotos!$A12,J$2:$S$7,1,FALSE)),"-",VLOOKUP(Pilotos!$A12,J$2:$S$7,10,FALSE))</f>
        <v>-</v>
      </c>
      <c r="K20" s="13">
        <f>IF(ISNA(VLOOKUP(Pilotos!$A12,K$2:$S$7,1,FALSE)),"-",VLOOKUP(Pilotos!$A12,K$2:$S$7,9,FALSE))</f>
        <v>4</v>
      </c>
      <c r="L20" s="13" t="str">
        <f>IF(ISNA(VLOOKUP(Pilotos!$A12,L$2:$S$7,1,FALSE)),"-",VLOOKUP(Pilotos!$A12,L$2:$S$7,8,FALSE))</f>
        <v>-</v>
      </c>
      <c r="M20" s="13" t="str">
        <f>IF(ISNA(VLOOKUP(Pilotos!$A12,M$2:$S$7,1,FALSE)),"-",VLOOKUP(Pilotos!$A12,M$2:$S$7,7,FALSE))</f>
        <v>-</v>
      </c>
      <c r="N20" s="13">
        <f>IF(ISNA(VLOOKUP(Pilotos!$A12,N$2:$S$7,1,FALSE)),"-",VLOOKUP(Pilotos!$A12,N$2:$S$7,6,FALSE))</f>
        <v>6</v>
      </c>
      <c r="O20" s="13" t="str">
        <f>IF(ISNA(VLOOKUP(Pilotos!$A12,O$2:$S$7,1,FALSE)),"-",VLOOKUP(Pilotos!$A12,O$2:$S$7,5,FALSE))</f>
        <v>-</v>
      </c>
      <c r="P20" s="13" t="str">
        <f>IF(ISNA(VLOOKUP(Pilotos!$A12,P$2:$S$7,1,FALSE)),"-",VLOOKUP(Pilotos!$A12,P$2:$S$7,4,FALSE))</f>
        <v>-</v>
      </c>
      <c r="Q20" s="13">
        <f>IF(ISNA(VLOOKUP(Pilotos!$A12,Q$2:$S$7,1,FALSE)),"-",VLOOKUP(Pilotos!$A12,Q$2:$S$7,3,FALSE))</f>
        <v>6</v>
      </c>
      <c r="R20" s="13" t="str">
        <f>IF(ISNA(VLOOKUP(Pilotos!$A12,R$2:$S$7,1,FALSE)),"-",VLOOKUP(Pilotos!$A12,R$2:$S$7,2,FALSE))</f>
        <v>-</v>
      </c>
    </row>
    <row r="21" spans="1:18" ht="10.5">
      <c r="A21" s="14" t="s">
        <v>33</v>
      </c>
      <c r="B21" s="13" t="str">
        <f>IF(ISNA(VLOOKUP(Pilotos!$A13,B$2:$S$7,1,FALSE)),"-",VLOOKUP(Pilotos!$A13,B$2:$S$7,18,FALSE))</f>
        <v>-</v>
      </c>
      <c r="C21" s="13" t="str">
        <f>IF(ISNA(VLOOKUP(Pilotos!$A13,C$2:$S$7,1,FALSE)),"-",VLOOKUP(Pilotos!$A13,C$2:$S$7,17,FALSE))</f>
        <v>-</v>
      </c>
      <c r="D21" s="13" t="str">
        <f>IF(ISNA(VLOOKUP(Pilotos!$A13,D$2:$S$7,1,FALSE)),"-",VLOOKUP(Pilotos!$A13,D$2:$S$7,16,FALSE))</f>
        <v>-</v>
      </c>
      <c r="E21" s="13" t="str">
        <f>IF(ISNA(VLOOKUP(Pilotos!$A13,E$2:$S$7,1,FALSE)),"-",VLOOKUP(Pilotos!$A13,E$2:$S$7,15,FALSE))</f>
        <v>-</v>
      </c>
      <c r="F21" s="13" t="str">
        <f>IF(ISNA(VLOOKUP(Pilotos!$A13,F$2:$S$7,1,FALSE)),"-",VLOOKUP(Pilotos!$A13,F$2:$S$7,14,FALSE))</f>
        <v>-</v>
      </c>
      <c r="G21" s="13" t="str">
        <f>IF(ISNA(VLOOKUP(Pilotos!$A13,G$2:$S$7,1,FALSE)),"-",VLOOKUP(Pilotos!$A13,G$2:$S$7,13,FALSE))</f>
        <v>-</v>
      </c>
      <c r="H21" s="13" t="str">
        <f>IF(ISNA(VLOOKUP(Pilotos!$A13,H$2:$S$7,1,FALSE)),"-",VLOOKUP(Pilotos!$A13,H$2:$S$7,12,FALSE))</f>
        <v>-</v>
      </c>
      <c r="I21" s="13" t="str">
        <f>IF(ISNA(VLOOKUP(Pilotos!$A13,I$2:$S$7,1,FALSE)),"-",VLOOKUP(Pilotos!$A13,I$2:$S$7,11,FALSE))</f>
        <v>-</v>
      </c>
      <c r="J21" s="13" t="str">
        <f>IF(ISNA(VLOOKUP(Pilotos!$A13,J$2:$S$7,1,FALSE)),"-",VLOOKUP(Pilotos!$A13,J$2:$S$7,10,FALSE))</f>
        <v>-</v>
      </c>
      <c r="K21" s="13">
        <f>IF(ISNA(VLOOKUP(Pilotos!$A13,K$2:$S$7,1,FALSE)),"-",VLOOKUP(Pilotos!$A13,K$2:$S$7,9,FALSE))</f>
        <v>5</v>
      </c>
      <c r="L21" s="13" t="str">
        <f>IF(ISNA(VLOOKUP(Pilotos!$A13,L$2:$S$7,1,FALSE)),"-",VLOOKUP(Pilotos!$A13,L$2:$S$7,8,FALSE))</f>
        <v>-</v>
      </c>
      <c r="M21" s="13" t="str">
        <f>IF(ISNA(VLOOKUP(Pilotos!$A13,M$2:$S$7,1,FALSE)),"-",VLOOKUP(Pilotos!$A13,M$2:$S$7,7,FALSE))</f>
        <v>-</v>
      </c>
      <c r="N21" s="13" t="str">
        <f>IF(ISNA(VLOOKUP(Pilotos!$A13,N$2:$S$7,1,FALSE)),"-",VLOOKUP(Pilotos!$A13,N$2:$S$7,6,FALSE))</f>
        <v>-</v>
      </c>
      <c r="O21" s="13" t="str">
        <f>IF(ISNA(VLOOKUP(Pilotos!$A13,O$2:$S$7,1,FALSE)),"-",VLOOKUP(Pilotos!$A13,O$2:$S$7,5,FALSE))</f>
        <v>-</v>
      </c>
      <c r="P21" s="13">
        <f>IF(ISNA(VLOOKUP(Pilotos!$A13,P$2:$S$7,1,FALSE)),"-",VLOOKUP(Pilotos!$A13,P$2:$S$7,4,FALSE))</f>
        <v>6</v>
      </c>
      <c r="Q21" s="13" t="str">
        <f>IF(ISNA(VLOOKUP(Pilotos!$A13,Q$2:$S$7,1,FALSE)),"-",VLOOKUP(Pilotos!$A13,Q$2:$S$7,3,FALSE))</f>
        <v>-</v>
      </c>
      <c r="R21" s="13" t="str">
        <f>IF(ISNA(VLOOKUP(Pilotos!$A13,R$2:$S$7,1,FALSE)),"-",VLOOKUP(Pilotos!$A13,R$2:$S$7,2,FALSE))</f>
        <v>-</v>
      </c>
    </row>
    <row r="22" spans="1:18" ht="10.5">
      <c r="A22" s="14" t="s">
        <v>34</v>
      </c>
      <c r="B22" s="13" t="str">
        <f>IF(ISNA(VLOOKUP(Pilotos!$A14,B$2:$S$7,1,FALSE)),"-",VLOOKUP(Pilotos!$A14,B$2:$S$7,18,FALSE))</f>
        <v>-</v>
      </c>
      <c r="C22" s="13" t="str">
        <f>IF(ISNA(VLOOKUP(Pilotos!$A14,C$2:$S$7,1,FALSE)),"-",VLOOKUP(Pilotos!$A14,C$2:$S$7,17,FALSE))</f>
        <v>-</v>
      </c>
      <c r="D22" s="13" t="str">
        <f>IF(ISNA(VLOOKUP(Pilotos!$A14,D$2:$S$7,1,FALSE)),"-",VLOOKUP(Pilotos!$A14,D$2:$S$7,16,FALSE))</f>
        <v>-</v>
      </c>
      <c r="E22" s="13" t="str">
        <f>IF(ISNA(VLOOKUP(Pilotos!$A14,E$2:$S$7,1,FALSE)),"-",VLOOKUP(Pilotos!$A14,E$2:$S$7,15,FALSE))</f>
        <v>-</v>
      </c>
      <c r="F22" s="13" t="str">
        <f>IF(ISNA(VLOOKUP(Pilotos!$A14,F$2:$S$7,1,FALSE)),"-",VLOOKUP(Pilotos!$A14,F$2:$S$7,14,FALSE))</f>
        <v>-</v>
      </c>
      <c r="G22" s="13" t="str">
        <f>IF(ISNA(VLOOKUP(Pilotos!$A14,G$2:$S$7,1,FALSE)),"-",VLOOKUP(Pilotos!$A14,G$2:$S$7,13,FALSE))</f>
        <v>-</v>
      </c>
      <c r="H22" s="13">
        <f>IF(ISNA(VLOOKUP(Pilotos!$A14,H$2:$S$7,1,FALSE)),"-",VLOOKUP(Pilotos!$A14,H$2:$S$7,12,FALSE))</f>
        <v>4</v>
      </c>
      <c r="I22" s="13">
        <f>IF(ISNA(VLOOKUP(Pilotos!$A14,I$2:$S$7,1,FALSE)),"-",VLOOKUP(Pilotos!$A14,I$2:$S$7,11,FALSE))</f>
        <v>6</v>
      </c>
      <c r="J22" s="13" t="str">
        <f>IF(ISNA(VLOOKUP(Pilotos!$A14,J$2:$S$7,1,FALSE)),"-",VLOOKUP(Pilotos!$A14,J$2:$S$7,10,FALSE))</f>
        <v>-</v>
      </c>
      <c r="K22" s="13" t="str">
        <f>IF(ISNA(VLOOKUP(Pilotos!$A14,K$2:$S$7,1,FALSE)),"-",VLOOKUP(Pilotos!$A14,K$2:$S$7,9,FALSE))</f>
        <v>-</v>
      </c>
      <c r="L22" s="13" t="str">
        <f>IF(ISNA(VLOOKUP(Pilotos!$A14,L$2:$S$7,1,FALSE)),"-",VLOOKUP(Pilotos!$A14,L$2:$S$7,8,FALSE))</f>
        <v>-</v>
      </c>
      <c r="M22" s="13" t="str">
        <f>IF(ISNA(VLOOKUP(Pilotos!$A14,M$2:$S$7,1,FALSE)),"-",VLOOKUP(Pilotos!$A14,M$2:$S$7,7,FALSE))</f>
        <v>-</v>
      </c>
      <c r="N22" s="13" t="str">
        <f>IF(ISNA(VLOOKUP(Pilotos!$A14,N$2:$S$7,1,FALSE)),"-",VLOOKUP(Pilotos!$A14,N$2:$S$7,6,FALSE))</f>
        <v>-</v>
      </c>
      <c r="O22" s="13" t="str">
        <f>IF(ISNA(VLOOKUP(Pilotos!$A14,O$2:$S$7,1,FALSE)),"-",VLOOKUP(Pilotos!$A14,O$2:$S$7,5,FALSE))</f>
        <v>-</v>
      </c>
      <c r="P22" s="13">
        <f>IF(ISNA(VLOOKUP(Pilotos!$A14,P$2:$S$7,1,FALSE)),"-",VLOOKUP(Pilotos!$A14,P$2:$S$7,4,FALSE))</f>
        <v>4</v>
      </c>
      <c r="Q22" s="13">
        <f>IF(ISNA(VLOOKUP(Pilotos!$A14,Q$2:$S$7,1,FALSE)),"-",VLOOKUP(Pilotos!$A14,Q$2:$S$7,3,FALSE))</f>
        <v>5</v>
      </c>
      <c r="R22" s="13" t="str">
        <f>IF(ISNA(VLOOKUP(Pilotos!$A14,R$2:$S$7,1,FALSE)),"-",VLOOKUP(Pilotos!$A14,R$2:$S$7,2,FALSE))</f>
        <v>-</v>
      </c>
    </row>
    <row r="23" spans="1:18" ht="10.5">
      <c r="A23" s="14" t="s">
        <v>35</v>
      </c>
      <c r="B23" s="13" t="str">
        <f>IF(ISNA(VLOOKUP(Pilotos!$A15,B$2:$S$7,1,FALSE)),"-",VLOOKUP(Pilotos!$A15,B$2:$S$7,18,FALSE))</f>
        <v>-</v>
      </c>
      <c r="C23" s="13">
        <f>IF(ISNA(VLOOKUP(Pilotos!$A15,C$2:$S$7,1,FALSE)),"-",VLOOKUP(Pilotos!$A15,C$2:$S$7,17,FALSE))</f>
        <v>4</v>
      </c>
      <c r="D23" s="13">
        <f>IF(ISNA(VLOOKUP(Pilotos!$A15,D$2:$S$7,1,FALSE)),"-",VLOOKUP(Pilotos!$A15,D$2:$S$7,16,FALSE))</f>
        <v>4</v>
      </c>
      <c r="E23" s="13">
        <f>IF(ISNA(VLOOKUP(Pilotos!$A15,E$2:$S$7,1,FALSE)),"-",VLOOKUP(Pilotos!$A15,E$2:$S$7,15,FALSE))</f>
        <v>5</v>
      </c>
      <c r="F23" s="13" t="str">
        <f>IF(ISNA(VLOOKUP(Pilotos!$A15,F$2:$S$7,1,FALSE)),"-",VLOOKUP(Pilotos!$A15,F$2:$S$7,14,FALSE))</f>
        <v>-</v>
      </c>
      <c r="G23" s="13" t="str">
        <f>IF(ISNA(VLOOKUP(Pilotos!$A15,G$2:$S$7,1,FALSE)),"-",VLOOKUP(Pilotos!$A15,G$2:$S$7,13,FALSE))</f>
        <v>-</v>
      </c>
      <c r="H23" s="13" t="str">
        <f>IF(ISNA(VLOOKUP(Pilotos!$A15,H$2:$S$7,1,FALSE)),"-",VLOOKUP(Pilotos!$A15,H$2:$S$7,12,FALSE))</f>
        <v>-</v>
      </c>
      <c r="I23" s="13" t="str">
        <f>IF(ISNA(VLOOKUP(Pilotos!$A15,I$2:$S$7,1,FALSE)),"-",VLOOKUP(Pilotos!$A15,I$2:$S$7,11,FALSE))</f>
        <v>-</v>
      </c>
      <c r="J23" s="13">
        <f>IF(ISNA(VLOOKUP(Pilotos!$A15,J$2:$S$7,1,FALSE)),"-",VLOOKUP(Pilotos!$A15,J$2:$S$7,10,FALSE))</f>
        <v>5</v>
      </c>
      <c r="K23" s="13" t="str">
        <f>IF(ISNA(VLOOKUP(Pilotos!$A15,K$2:$S$7,1,FALSE)),"-",VLOOKUP(Pilotos!$A15,K$2:$S$7,9,FALSE))</f>
        <v>-</v>
      </c>
      <c r="L23" s="13">
        <f>IF(ISNA(VLOOKUP(Pilotos!$A15,L$2:$S$7,1,FALSE)),"-",VLOOKUP(Pilotos!$A15,L$2:$S$7,8,FALSE))</f>
        <v>6</v>
      </c>
      <c r="M23" s="13" t="str">
        <f>IF(ISNA(VLOOKUP(Pilotos!$A15,M$2:$S$7,1,FALSE)),"-",VLOOKUP(Pilotos!$A15,M$2:$S$7,7,FALSE))</f>
        <v>-</v>
      </c>
      <c r="N23" s="13" t="str">
        <f>IF(ISNA(VLOOKUP(Pilotos!$A15,N$2:$S$7,1,FALSE)),"-",VLOOKUP(Pilotos!$A15,N$2:$S$7,6,FALSE))</f>
        <v>-</v>
      </c>
      <c r="O23" s="13" t="str">
        <f>IF(ISNA(VLOOKUP(Pilotos!$A15,O$2:$S$7,1,FALSE)),"-",VLOOKUP(Pilotos!$A15,O$2:$S$7,5,FALSE))</f>
        <v>-</v>
      </c>
      <c r="P23" s="13">
        <f>IF(ISNA(VLOOKUP(Pilotos!$A15,P$2:$S$7,1,FALSE)),"-",VLOOKUP(Pilotos!$A15,P$2:$S$7,4,FALSE))</f>
        <v>5</v>
      </c>
      <c r="Q23" s="13" t="str">
        <f>IF(ISNA(VLOOKUP(Pilotos!$A15,Q$2:$S$7,1,FALSE)),"-",VLOOKUP(Pilotos!$A15,Q$2:$S$7,3,FALSE))</f>
        <v>-</v>
      </c>
      <c r="R23" s="13">
        <f>IF(ISNA(VLOOKUP(Pilotos!$A15,R$2:$S$7,1,FALSE)),"-",VLOOKUP(Pilotos!$A15,R$2:$S$7,2,FALSE))</f>
        <v>6</v>
      </c>
    </row>
    <row r="24" spans="1:18" ht="10.5">
      <c r="A24" s="14" t="s">
        <v>36</v>
      </c>
      <c r="B24" s="13">
        <f>IF(ISNA(VLOOKUP(Pilotos!$A16,B$2:$S$7,1,FALSE)),"-",VLOOKUP(Pilotos!$A16,B$2:$S$7,18,FALSE))</f>
        <v>4</v>
      </c>
      <c r="C24" s="13" t="str">
        <f>IF(ISNA(VLOOKUP(Pilotos!$A16,C$2:$S$7,1,FALSE)),"-",VLOOKUP(Pilotos!$A16,C$2:$S$7,17,FALSE))</f>
        <v>-</v>
      </c>
      <c r="D24" s="13" t="str">
        <f>IF(ISNA(VLOOKUP(Pilotos!$A16,D$2:$S$7,1,FALSE)),"-",VLOOKUP(Pilotos!$A16,D$2:$S$7,16,FALSE))</f>
        <v>-</v>
      </c>
      <c r="E24" s="13" t="str">
        <f>IF(ISNA(VLOOKUP(Pilotos!$A16,E$2:$S$7,1,FALSE)),"-",VLOOKUP(Pilotos!$A16,E$2:$S$7,15,FALSE))</f>
        <v>-</v>
      </c>
      <c r="F24" s="13" t="str">
        <f>IF(ISNA(VLOOKUP(Pilotos!$A16,F$2:$S$7,1,FALSE)),"-",VLOOKUP(Pilotos!$A16,F$2:$S$7,14,FALSE))</f>
        <v>-</v>
      </c>
      <c r="G24" s="13" t="str">
        <f>IF(ISNA(VLOOKUP(Pilotos!$A16,G$2:$S$7,1,FALSE)),"-",VLOOKUP(Pilotos!$A16,G$2:$S$7,13,FALSE))</f>
        <v>-</v>
      </c>
      <c r="H24" s="13" t="str">
        <f>IF(ISNA(VLOOKUP(Pilotos!$A16,H$2:$S$7,1,FALSE)),"-",VLOOKUP(Pilotos!$A16,H$2:$S$7,12,FALSE))</f>
        <v>-</v>
      </c>
      <c r="I24" s="13" t="str">
        <f>IF(ISNA(VLOOKUP(Pilotos!$A16,I$2:$S$7,1,FALSE)),"-",VLOOKUP(Pilotos!$A16,I$2:$S$7,11,FALSE))</f>
        <v>-</v>
      </c>
      <c r="J24" s="13" t="str">
        <f>IF(ISNA(VLOOKUP(Pilotos!$A16,J$2:$S$7,1,FALSE)),"-",VLOOKUP(Pilotos!$A16,J$2:$S$7,10,FALSE))</f>
        <v>-</v>
      </c>
      <c r="K24" s="13" t="str">
        <f>IF(ISNA(VLOOKUP(Pilotos!$A16,K$2:$S$7,1,FALSE)),"-",VLOOKUP(Pilotos!$A16,K$2:$S$7,9,FALSE))</f>
        <v>-</v>
      </c>
      <c r="L24" s="13" t="str">
        <f>IF(ISNA(VLOOKUP(Pilotos!$A16,L$2:$S$7,1,FALSE)),"-",VLOOKUP(Pilotos!$A16,L$2:$S$7,8,FALSE))</f>
        <v>-</v>
      </c>
      <c r="M24" s="13" t="str">
        <f>IF(ISNA(VLOOKUP(Pilotos!$A16,M$2:$S$7,1,FALSE)),"-",VLOOKUP(Pilotos!$A16,M$2:$S$7,7,FALSE))</f>
        <v>-</v>
      </c>
      <c r="N24" s="13" t="str">
        <f>IF(ISNA(VLOOKUP(Pilotos!$A16,N$2:$S$7,1,FALSE)),"-",VLOOKUP(Pilotos!$A16,N$2:$S$7,6,FALSE))</f>
        <v>-</v>
      </c>
      <c r="O24" s="13">
        <f>IF(ISNA(VLOOKUP(Pilotos!$A16,O$2:$S$7,1,FALSE)),"-",VLOOKUP(Pilotos!$A16,O$2:$S$7,5,FALSE))</f>
        <v>6</v>
      </c>
      <c r="P24" s="13">
        <f>IF(ISNA(VLOOKUP(Pilotos!$A16,P$2:$S$7,1,FALSE)),"-",VLOOKUP(Pilotos!$A16,P$2:$S$7,4,FALSE))</f>
        <v>3</v>
      </c>
      <c r="Q24" s="13" t="str">
        <f>IF(ISNA(VLOOKUP(Pilotos!$A16,Q$2:$S$7,1,FALSE)),"-",VLOOKUP(Pilotos!$A16,Q$2:$S$7,3,FALSE))</f>
        <v>-</v>
      </c>
      <c r="R24" s="13" t="str">
        <f>IF(ISNA(VLOOKUP(Pilotos!$A16,R$2:$S$7,1,FALSE)),"-",VLOOKUP(Pilotos!$A16,R$2:$S$7,2,FALSE))</f>
        <v>-</v>
      </c>
    </row>
    <row r="25" spans="1:18" ht="10.5">
      <c r="A25" s="14" t="s">
        <v>37</v>
      </c>
      <c r="B25" s="13" t="str">
        <f>IF(ISNA(VLOOKUP(Pilotos!$A17,B$2:$S$7,1,FALSE)),"-",VLOOKUP(Pilotos!$A17,B$2:$S$7,18,FALSE))</f>
        <v>-</v>
      </c>
      <c r="C25" s="13" t="str">
        <f>IF(ISNA(VLOOKUP(Pilotos!$A17,C$2:$S$7,1,FALSE)),"-",VLOOKUP(Pilotos!$A17,C$2:$S$7,17,FALSE))</f>
        <v>-</v>
      </c>
      <c r="D25" s="13" t="str">
        <f>IF(ISNA(VLOOKUP(Pilotos!$A17,D$2:$S$7,1,FALSE)),"-",VLOOKUP(Pilotos!$A17,D$2:$S$7,16,FALSE))</f>
        <v>-</v>
      </c>
      <c r="E25" s="13" t="str">
        <f>IF(ISNA(VLOOKUP(Pilotos!$A17,E$2:$S$7,1,FALSE)),"-",VLOOKUP(Pilotos!$A17,E$2:$S$7,15,FALSE))</f>
        <v>-</v>
      </c>
      <c r="F25" s="13" t="str">
        <f>IF(ISNA(VLOOKUP(Pilotos!$A17,F$2:$S$7,1,FALSE)),"-",VLOOKUP(Pilotos!$A17,F$2:$S$7,14,FALSE))</f>
        <v>-</v>
      </c>
      <c r="G25" s="13" t="str">
        <f>IF(ISNA(VLOOKUP(Pilotos!$A17,G$2:$S$7,1,FALSE)),"-",VLOOKUP(Pilotos!$A17,G$2:$S$7,13,FALSE))</f>
        <v>-</v>
      </c>
      <c r="H25" s="13" t="str">
        <f>IF(ISNA(VLOOKUP(Pilotos!$A17,H$2:$S$7,1,FALSE)),"-",VLOOKUP(Pilotos!$A17,H$2:$S$7,12,FALSE))</f>
        <v>-</v>
      </c>
      <c r="I25" s="13" t="str">
        <f>IF(ISNA(VLOOKUP(Pilotos!$A17,I$2:$S$7,1,FALSE)),"-",VLOOKUP(Pilotos!$A17,I$2:$S$7,11,FALSE))</f>
        <v>-</v>
      </c>
      <c r="J25" s="13" t="str">
        <f>IF(ISNA(VLOOKUP(Pilotos!$A17,J$2:$S$7,1,FALSE)),"-",VLOOKUP(Pilotos!$A17,J$2:$S$7,10,FALSE))</f>
        <v>-</v>
      </c>
      <c r="K25" s="13" t="str">
        <f>IF(ISNA(VLOOKUP(Pilotos!$A17,K$2:$S$7,1,FALSE)),"-",VLOOKUP(Pilotos!$A17,K$2:$S$7,9,FALSE))</f>
        <v>-</v>
      </c>
      <c r="L25" s="13" t="str">
        <f>IF(ISNA(VLOOKUP(Pilotos!$A17,L$2:$S$7,1,FALSE)),"-",VLOOKUP(Pilotos!$A17,L$2:$S$7,8,FALSE))</f>
        <v>-</v>
      </c>
      <c r="M25" s="13" t="str">
        <f>IF(ISNA(VLOOKUP(Pilotos!$A17,M$2:$S$7,1,FALSE)),"-",VLOOKUP(Pilotos!$A17,M$2:$S$7,7,FALSE))</f>
        <v>-</v>
      </c>
      <c r="N25" s="13" t="str">
        <f>IF(ISNA(VLOOKUP(Pilotos!$A17,N$2:$S$7,1,FALSE)),"-",VLOOKUP(Pilotos!$A17,N$2:$S$7,6,FALSE))</f>
        <v>-</v>
      </c>
      <c r="O25" s="13" t="str">
        <f>IF(ISNA(VLOOKUP(Pilotos!$A17,O$2:$S$7,1,FALSE)),"-",VLOOKUP(Pilotos!$A17,O$2:$S$7,5,FALSE))</f>
        <v>-</v>
      </c>
      <c r="P25" s="13" t="str">
        <f>IF(ISNA(VLOOKUP(Pilotos!$A17,P$2:$S$7,1,FALSE)),"-",VLOOKUP(Pilotos!$A17,P$2:$S$7,4,FALSE))</f>
        <v>-</v>
      </c>
      <c r="Q25" s="13" t="str">
        <f>IF(ISNA(VLOOKUP(Pilotos!$A17,Q$2:$S$7,1,FALSE)),"-",VLOOKUP(Pilotos!$A17,Q$2:$S$7,3,FALSE))</f>
        <v>-</v>
      </c>
      <c r="R25" s="13" t="str">
        <f>IF(ISNA(VLOOKUP(Pilotos!$A17,R$2:$S$7,1,FALSE)),"-",VLOOKUP(Pilotos!$A17,R$2:$S$7,2,FALSE))</f>
        <v>-</v>
      </c>
    </row>
    <row r="26" spans="1:18" ht="10.5">
      <c r="A26" s="14" t="s">
        <v>38</v>
      </c>
      <c r="B26" s="13" t="str">
        <f>IF(ISNA(VLOOKUP(Pilotos!$A18,B$2:$S$7,1,FALSE)),"-",VLOOKUP(Pilotos!$A18,B$2:$S$7,18,FALSE))</f>
        <v>-</v>
      </c>
      <c r="C26" s="13" t="str">
        <f>IF(ISNA(VLOOKUP(Pilotos!$A18,C$2:$S$7,1,FALSE)),"-",VLOOKUP(Pilotos!$A18,C$2:$S$7,17,FALSE))</f>
        <v>-</v>
      </c>
      <c r="D26" s="13" t="str">
        <f>IF(ISNA(VLOOKUP(Pilotos!$A18,D$2:$S$7,1,FALSE)),"-",VLOOKUP(Pilotos!$A18,D$2:$S$7,16,FALSE))</f>
        <v>-</v>
      </c>
      <c r="E26" s="13" t="str">
        <f>IF(ISNA(VLOOKUP(Pilotos!$A18,E$2:$S$7,1,FALSE)),"-",VLOOKUP(Pilotos!$A18,E$2:$S$7,15,FALSE))</f>
        <v>-</v>
      </c>
      <c r="F26" s="13">
        <f>IF(ISNA(VLOOKUP(Pilotos!$A18,F$2:$S$7,1,FALSE)),"-",VLOOKUP(Pilotos!$A18,F$2:$S$7,14,FALSE))</f>
        <v>6</v>
      </c>
      <c r="G26" s="13" t="str">
        <f>IF(ISNA(VLOOKUP(Pilotos!$A18,G$2:$S$7,1,FALSE)),"-",VLOOKUP(Pilotos!$A18,G$2:$S$7,13,FALSE))</f>
        <v>-</v>
      </c>
      <c r="H26" s="13">
        <f>IF(ISNA(VLOOKUP(Pilotos!$A18,H$2:$S$7,1,FALSE)),"-",VLOOKUP(Pilotos!$A18,H$2:$S$7,12,FALSE))</f>
        <v>6</v>
      </c>
      <c r="I26" s="13" t="str">
        <f>IF(ISNA(VLOOKUP(Pilotos!$A18,I$2:$S$7,1,FALSE)),"-",VLOOKUP(Pilotos!$A18,I$2:$S$7,11,FALSE))</f>
        <v>-</v>
      </c>
      <c r="J26" s="13" t="str">
        <f>IF(ISNA(VLOOKUP(Pilotos!$A18,J$2:$S$7,1,FALSE)),"-",VLOOKUP(Pilotos!$A18,J$2:$S$7,10,FALSE))</f>
        <v>-</v>
      </c>
      <c r="K26" s="13" t="str">
        <f>IF(ISNA(VLOOKUP(Pilotos!$A18,K$2:$S$7,1,FALSE)),"-",VLOOKUP(Pilotos!$A18,K$2:$S$7,9,FALSE))</f>
        <v>-</v>
      </c>
      <c r="L26" s="13" t="str">
        <f>IF(ISNA(VLOOKUP(Pilotos!$A18,L$2:$S$7,1,FALSE)),"-",VLOOKUP(Pilotos!$A18,L$2:$S$7,8,FALSE))</f>
        <v>-</v>
      </c>
      <c r="M26" s="13" t="str">
        <f>IF(ISNA(VLOOKUP(Pilotos!$A18,M$2:$S$7,1,FALSE)),"-",VLOOKUP(Pilotos!$A18,M$2:$S$7,7,FALSE))</f>
        <v>-</v>
      </c>
      <c r="N26" s="13" t="str">
        <f>IF(ISNA(VLOOKUP(Pilotos!$A18,N$2:$S$7,1,FALSE)),"-",VLOOKUP(Pilotos!$A18,N$2:$S$7,6,FALSE))</f>
        <v>-</v>
      </c>
      <c r="O26" s="13" t="str">
        <f>IF(ISNA(VLOOKUP(Pilotos!$A18,O$2:$S$7,1,FALSE)),"-",VLOOKUP(Pilotos!$A18,O$2:$S$7,5,FALSE))</f>
        <v>-</v>
      </c>
      <c r="P26" s="13" t="str">
        <f>IF(ISNA(VLOOKUP(Pilotos!$A18,P$2:$S$7,1,FALSE)),"-",VLOOKUP(Pilotos!$A18,P$2:$S$7,4,FALSE))</f>
        <v>-</v>
      </c>
      <c r="Q26" s="13" t="str">
        <f>IF(ISNA(VLOOKUP(Pilotos!$A18,Q$2:$S$7,1,FALSE)),"-",VLOOKUP(Pilotos!$A18,Q$2:$S$7,3,FALSE))</f>
        <v>-</v>
      </c>
      <c r="R26" s="13" t="str">
        <f>IF(ISNA(VLOOKUP(Pilotos!$A18,R$2:$S$7,1,FALSE)),"-",VLOOKUP(Pilotos!$A18,R$2:$S$7,2,FALSE))</f>
        <v>-</v>
      </c>
    </row>
    <row r="27" spans="1:18" ht="10.5">
      <c r="A27" s="14" t="s">
        <v>39</v>
      </c>
      <c r="B27" s="13" t="str">
        <f>IF(ISNA(VLOOKUP(Pilotos!$A19,B$2:$S$7,1,FALSE)),"-",VLOOKUP(Pilotos!$A19,B$2:$S$7,18,FALSE))</f>
        <v>-</v>
      </c>
      <c r="C27" s="13" t="str">
        <f>IF(ISNA(VLOOKUP(Pilotos!$A19,C$2:$S$7,1,FALSE)),"-",VLOOKUP(Pilotos!$A19,C$2:$S$7,17,FALSE))</f>
        <v>-</v>
      </c>
      <c r="D27" s="13" t="str">
        <f>IF(ISNA(VLOOKUP(Pilotos!$A19,D$2:$S$7,1,FALSE)),"-",VLOOKUP(Pilotos!$A19,D$2:$S$7,16,FALSE))</f>
        <v>-</v>
      </c>
      <c r="E27" s="13" t="str">
        <f>IF(ISNA(VLOOKUP(Pilotos!$A19,E$2:$S$7,1,FALSE)),"-",VLOOKUP(Pilotos!$A19,E$2:$S$7,15,FALSE))</f>
        <v>-</v>
      </c>
      <c r="F27" s="13" t="str">
        <f>IF(ISNA(VLOOKUP(Pilotos!$A19,F$2:$S$7,1,FALSE)),"-",VLOOKUP(Pilotos!$A19,F$2:$S$7,14,FALSE))</f>
        <v>-</v>
      </c>
      <c r="G27" s="13" t="str">
        <f>IF(ISNA(VLOOKUP(Pilotos!$A19,G$2:$S$7,1,FALSE)),"-",VLOOKUP(Pilotos!$A19,G$2:$S$7,13,FALSE))</f>
        <v>-</v>
      </c>
      <c r="H27" s="13" t="str">
        <f>IF(ISNA(VLOOKUP(Pilotos!$A19,H$2:$S$7,1,FALSE)),"-",VLOOKUP(Pilotos!$A19,H$2:$S$7,12,FALSE))</f>
        <v>-</v>
      </c>
      <c r="I27" s="13" t="str">
        <f>IF(ISNA(VLOOKUP(Pilotos!$A19,I$2:$S$7,1,FALSE)),"-",VLOOKUP(Pilotos!$A19,I$2:$S$7,11,FALSE))</f>
        <v>-</v>
      </c>
      <c r="J27" s="13" t="str">
        <f>IF(ISNA(VLOOKUP(Pilotos!$A19,J$2:$S$7,1,FALSE)),"-",VLOOKUP(Pilotos!$A19,J$2:$S$7,10,FALSE))</f>
        <v>-</v>
      </c>
      <c r="K27" s="13" t="str">
        <f>IF(ISNA(VLOOKUP(Pilotos!$A19,K$2:$S$7,1,FALSE)),"-",VLOOKUP(Pilotos!$A19,K$2:$S$7,9,FALSE))</f>
        <v>-</v>
      </c>
      <c r="L27" s="13" t="str">
        <f>IF(ISNA(VLOOKUP(Pilotos!$A19,L$2:$S$7,1,FALSE)),"-",VLOOKUP(Pilotos!$A19,L$2:$S$7,8,FALSE))</f>
        <v>-</v>
      </c>
      <c r="M27" s="13" t="str">
        <f>IF(ISNA(VLOOKUP(Pilotos!$A19,M$2:$S$7,1,FALSE)),"-",VLOOKUP(Pilotos!$A19,M$2:$S$7,7,FALSE))</f>
        <v>-</v>
      </c>
      <c r="N27" s="13" t="str">
        <f>IF(ISNA(VLOOKUP(Pilotos!$A19,N$2:$S$7,1,FALSE)),"-",VLOOKUP(Pilotos!$A19,N$2:$S$7,6,FALSE))</f>
        <v>-</v>
      </c>
      <c r="O27" s="13" t="str">
        <f>IF(ISNA(VLOOKUP(Pilotos!$A19,O$2:$S$7,1,FALSE)),"-",VLOOKUP(Pilotos!$A19,O$2:$S$7,5,FALSE))</f>
        <v>-</v>
      </c>
      <c r="P27" s="13" t="str">
        <f>IF(ISNA(VLOOKUP(Pilotos!$A19,P$2:$S$7,1,FALSE)),"-",VLOOKUP(Pilotos!$A19,P$2:$S$7,4,FALSE))</f>
        <v>-</v>
      </c>
      <c r="Q27" s="13" t="str">
        <f>IF(ISNA(VLOOKUP(Pilotos!$A19,Q$2:$S$7,1,FALSE)),"-",VLOOKUP(Pilotos!$A19,Q$2:$S$7,3,FALSE))</f>
        <v>-</v>
      </c>
      <c r="R27" s="13" t="str">
        <f>IF(ISNA(VLOOKUP(Pilotos!$A19,R$2:$S$7,1,FALSE)),"-",VLOOKUP(Pilotos!$A19,R$2:$S$7,2,FALSE))</f>
        <v>-</v>
      </c>
    </row>
    <row r="28" spans="1:18" ht="10.5">
      <c r="A28" s="14" t="s">
        <v>40</v>
      </c>
      <c r="B28" s="13" t="str">
        <f>IF(ISNA(VLOOKUP(Pilotos!$A20,B$2:$S$7,1,FALSE)),"-",VLOOKUP(Pilotos!$A20,B$2:$S$7,18,FALSE))</f>
        <v>-</v>
      </c>
      <c r="C28" s="13" t="str">
        <f>IF(ISNA(VLOOKUP(Pilotos!$A20,C$2:$S$7,1,FALSE)),"-",VLOOKUP(Pilotos!$A20,C$2:$S$7,17,FALSE))</f>
        <v>-</v>
      </c>
      <c r="D28" s="13" t="str">
        <f>IF(ISNA(VLOOKUP(Pilotos!$A20,D$2:$S$7,1,FALSE)),"-",VLOOKUP(Pilotos!$A20,D$2:$S$7,16,FALSE))</f>
        <v>-</v>
      </c>
      <c r="E28" s="13" t="str">
        <f>IF(ISNA(VLOOKUP(Pilotos!$A20,E$2:$S$7,1,FALSE)),"-",VLOOKUP(Pilotos!$A20,E$2:$S$7,15,FALSE))</f>
        <v>-</v>
      </c>
      <c r="F28" s="13" t="str">
        <f>IF(ISNA(VLOOKUP(Pilotos!$A20,F$2:$S$7,1,FALSE)),"-",VLOOKUP(Pilotos!$A20,F$2:$S$7,14,FALSE))</f>
        <v>-</v>
      </c>
      <c r="G28" s="13" t="str">
        <f>IF(ISNA(VLOOKUP(Pilotos!$A20,G$2:$S$7,1,FALSE)),"-",VLOOKUP(Pilotos!$A20,G$2:$S$7,13,FALSE))</f>
        <v>-</v>
      </c>
      <c r="H28" s="13" t="str">
        <f>IF(ISNA(VLOOKUP(Pilotos!$A20,H$2:$S$7,1,FALSE)),"-",VLOOKUP(Pilotos!$A20,H$2:$S$7,12,FALSE))</f>
        <v>-</v>
      </c>
      <c r="I28" s="13" t="str">
        <f>IF(ISNA(VLOOKUP(Pilotos!$A20,I$2:$S$7,1,FALSE)),"-",VLOOKUP(Pilotos!$A20,I$2:$S$7,11,FALSE))</f>
        <v>-</v>
      </c>
      <c r="J28" s="13" t="str">
        <f>IF(ISNA(VLOOKUP(Pilotos!$A20,J$2:$S$7,1,FALSE)),"-",VLOOKUP(Pilotos!$A20,J$2:$S$7,10,FALSE))</f>
        <v>-</v>
      </c>
      <c r="K28" s="13" t="str">
        <f>IF(ISNA(VLOOKUP(Pilotos!$A20,K$2:$S$7,1,FALSE)),"-",VLOOKUP(Pilotos!$A20,K$2:$S$7,9,FALSE))</f>
        <v>-</v>
      </c>
      <c r="L28" s="13" t="str">
        <f>IF(ISNA(VLOOKUP(Pilotos!$A20,L$2:$S$7,1,FALSE)),"-",VLOOKUP(Pilotos!$A20,L$2:$S$7,8,FALSE))</f>
        <v>-</v>
      </c>
      <c r="M28" s="13" t="str">
        <f>IF(ISNA(VLOOKUP(Pilotos!$A20,M$2:$S$7,1,FALSE)),"-",VLOOKUP(Pilotos!$A20,M$2:$S$7,7,FALSE))</f>
        <v>-</v>
      </c>
      <c r="N28" s="13" t="str">
        <f>IF(ISNA(VLOOKUP(Pilotos!$A20,N$2:$S$7,1,FALSE)),"-",VLOOKUP(Pilotos!$A20,N$2:$S$7,6,FALSE))</f>
        <v>-</v>
      </c>
      <c r="O28" s="13" t="str">
        <f>IF(ISNA(VLOOKUP(Pilotos!$A20,O$2:$S$7,1,FALSE)),"-",VLOOKUP(Pilotos!$A20,O$2:$S$7,5,FALSE))</f>
        <v>-</v>
      </c>
      <c r="P28" s="13" t="str">
        <f>IF(ISNA(VLOOKUP(Pilotos!$A20,P$2:$S$7,1,FALSE)),"-",VLOOKUP(Pilotos!$A20,P$2:$S$7,4,FALSE))</f>
        <v>-</v>
      </c>
      <c r="Q28" s="13" t="str">
        <f>IF(ISNA(VLOOKUP(Pilotos!$A20,Q$2:$S$7,1,FALSE)),"-",VLOOKUP(Pilotos!$A20,Q$2:$S$7,3,FALSE))</f>
        <v>-</v>
      </c>
      <c r="R28" s="13" t="str">
        <f>IF(ISNA(VLOOKUP(Pilotos!$A20,R$2:$S$7,1,FALSE)),"-",VLOOKUP(Pilotos!$A20,R$2:$S$7,2,FALSE))</f>
        <v>-</v>
      </c>
    </row>
    <row r="29" spans="1:18" ht="10.5">
      <c r="A29" s="14" t="s">
        <v>41</v>
      </c>
      <c r="B29" s="13">
        <f>IF(ISNA(VLOOKUP(Pilotos!$A21,B$2:$S$7,1,FALSE)),"-",VLOOKUP(Pilotos!$A21,B$2:$S$7,18,FALSE))</f>
        <v>5</v>
      </c>
      <c r="C29" s="13" t="str">
        <f>IF(ISNA(VLOOKUP(Pilotos!$A21,C$2:$S$7,1,FALSE)),"-",VLOOKUP(Pilotos!$A21,C$2:$S$7,17,FALSE))</f>
        <v>-</v>
      </c>
      <c r="D29" s="13" t="str">
        <f>IF(ISNA(VLOOKUP(Pilotos!$A21,D$2:$S$7,1,FALSE)),"-",VLOOKUP(Pilotos!$A21,D$2:$S$7,16,FALSE))</f>
        <v>-</v>
      </c>
      <c r="E29" s="13" t="str">
        <f>IF(ISNA(VLOOKUP(Pilotos!$A21,E$2:$S$7,1,FALSE)),"-",VLOOKUP(Pilotos!$A21,E$2:$S$7,15,FALSE))</f>
        <v>-</v>
      </c>
      <c r="F29" s="13" t="str">
        <f>IF(ISNA(VLOOKUP(Pilotos!$A21,F$2:$S$7,1,FALSE)),"-",VLOOKUP(Pilotos!$A21,F$2:$S$7,14,FALSE))</f>
        <v>-</v>
      </c>
      <c r="G29" s="13" t="str">
        <f>IF(ISNA(VLOOKUP(Pilotos!$A21,G$2:$S$7,1,FALSE)),"-",VLOOKUP(Pilotos!$A21,G$2:$S$7,13,FALSE))</f>
        <v>-</v>
      </c>
      <c r="H29" s="13" t="str">
        <f>IF(ISNA(VLOOKUP(Pilotos!$A21,H$2:$S$7,1,FALSE)),"-",VLOOKUP(Pilotos!$A21,H$2:$S$7,12,FALSE))</f>
        <v>-</v>
      </c>
      <c r="I29" s="13" t="str">
        <f>IF(ISNA(VLOOKUP(Pilotos!$A21,I$2:$S$7,1,FALSE)),"-",VLOOKUP(Pilotos!$A21,I$2:$S$7,11,FALSE))</f>
        <v>-</v>
      </c>
      <c r="J29" s="13" t="str">
        <f>IF(ISNA(VLOOKUP(Pilotos!$A21,J$2:$S$7,1,FALSE)),"-",VLOOKUP(Pilotos!$A21,J$2:$S$7,10,FALSE))</f>
        <v>-</v>
      </c>
      <c r="K29" s="13" t="str">
        <f>IF(ISNA(VLOOKUP(Pilotos!$A21,K$2:$S$7,1,FALSE)),"-",VLOOKUP(Pilotos!$A21,K$2:$S$7,9,FALSE))</f>
        <v>-</v>
      </c>
      <c r="L29" s="13" t="str">
        <f>IF(ISNA(VLOOKUP(Pilotos!$A21,L$2:$S$7,1,FALSE)),"-",VLOOKUP(Pilotos!$A21,L$2:$S$7,8,FALSE))</f>
        <v>-</v>
      </c>
      <c r="M29" s="13" t="str">
        <f>IF(ISNA(VLOOKUP(Pilotos!$A21,M$2:$S$7,1,FALSE)),"-",VLOOKUP(Pilotos!$A21,M$2:$S$7,7,FALSE))</f>
        <v>-</v>
      </c>
      <c r="N29" s="13" t="str">
        <f>IF(ISNA(VLOOKUP(Pilotos!$A21,N$2:$S$7,1,FALSE)),"-",VLOOKUP(Pilotos!$A21,N$2:$S$7,6,FALSE))</f>
        <v>-</v>
      </c>
      <c r="O29" s="13" t="str">
        <f>IF(ISNA(VLOOKUP(Pilotos!$A21,O$2:$S$7,1,FALSE)),"-",VLOOKUP(Pilotos!$A21,O$2:$S$7,5,FALSE))</f>
        <v>-</v>
      </c>
      <c r="P29" s="13" t="str">
        <f>IF(ISNA(VLOOKUP(Pilotos!$A21,P$2:$S$7,1,FALSE)),"-",VLOOKUP(Pilotos!$A21,P$2:$S$7,4,FALSE))</f>
        <v>-</v>
      </c>
      <c r="Q29" s="13" t="str">
        <f>IF(ISNA(VLOOKUP(Pilotos!$A21,Q$2:$S$7,1,FALSE)),"-",VLOOKUP(Pilotos!$A21,Q$2:$S$7,3,FALSE))</f>
        <v>-</v>
      </c>
      <c r="R29" s="13" t="str">
        <f>IF(ISNA(VLOOKUP(Pilotos!$A21,R$2:$S$7,1,FALSE)),"-",VLOOKUP(Pilotos!$A21,R$2:$S$7,2,FALSE))</f>
        <v>-</v>
      </c>
    </row>
    <row r="30" spans="1:18" ht="10.5">
      <c r="A30" s="14" t="s">
        <v>42</v>
      </c>
      <c r="B30" s="13">
        <f>IF(ISNA(VLOOKUP(Pilotos!$A22,B$2:$S$7,1,FALSE)),"-",VLOOKUP(Pilotos!$A22,B$2:$S$7,18,FALSE))</f>
        <v>6</v>
      </c>
      <c r="C30" s="13" t="str">
        <f>IF(ISNA(VLOOKUP(Pilotos!$A22,C$2:$S$7,1,FALSE)),"-",VLOOKUP(Pilotos!$A22,C$2:$S$7,17,FALSE))</f>
        <v>-</v>
      </c>
      <c r="D30" s="13">
        <f>IF(ISNA(VLOOKUP(Pilotos!$A22,D$2:$S$7,1,FALSE)),"-",VLOOKUP(Pilotos!$A22,D$2:$S$7,16,FALSE))</f>
        <v>6</v>
      </c>
      <c r="E30" s="13" t="str">
        <f>IF(ISNA(VLOOKUP(Pilotos!$A22,E$2:$S$7,1,FALSE)),"-",VLOOKUP(Pilotos!$A22,E$2:$S$7,15,FALSE))</f>
        <v>-</v>
      </c>
      <c r="F30" s="13" t="str">
        <f>IF(ISNA(VLOOKUP(Pilotos!$A22,F$2:$S$7,1,FALSE)),"-",VLOOKUP(Pilotos!$A22,F$2:$S$7,14,FALSE))</f>
        <v>-</v>
      </c>
      <c r="G30" s="13" t="str">
        <f>IF(ISNA(VLOOKUP(Pilotos!$A22,G$2:$S$7,1,FALSE)),"-",VLOOKUP(Pilotos!$A22,G$2:$S$7,13,FALSE))</f>
        <v>-</v>
      </c>
      <c r="H30" s="13" t="str">
        <f>IF(ISNA(VLOOKUP(Pilotos!$A22,H$2:$S$7,1,FALSE)),"-",VLOOKUP(Pilotos!$A22,H$2:$S$7,12,FALSE))</f>
        <v>-</v>
      </c>
      <c r="I30" s="13" t="str">
        <f>IF(ISNA(VLOOKUP(Pilotos!$A22,I$2:$S$7,1,FALSE)),"-",VLOOKUP(Pilotos!$A22,I$2:$S$7,11,FALSE))</f>
        <v>-</v>
      </c>
      <c r="J30" s="13" t="str">
        <f>IF(ISNA(VLOOKUP(Pilotos!$A22,J$2:$S$7,1,FALSE)),"-",VLOOKUP(Pilotos!$A22,J$2:$S$7,10,FALSE))</f>
        <v>-</v>
      </c>
      <c r="K30" s="13" t="str">
        <f>IF(ISNA(VLOOKUP(Pilotos!$A22,K$2:$S$7,1,FALSE)),"-",VLOOKUP(Pilotos!$A22,K$2:$S$7,9,FALSE))</f>
        <v>-</v>
      </c>
      <c r="L30" s="13" t="str">
        <f>IF(ISNA(VLOOKUP(Pilotos!$A22,L$2:$S$7,1,FALSE)),"-",VLOOKUP(Pilotos!$A22,L$2:$S$7,8,FALSE))</f>
        <v>-</v>
      </c>
      <c r="M30" s="13" t="str">
        <f>IF(ISNA(VLOOKUP(Pilotos!$A22,M$2:$S$7,1,FALSE)),"-",VLOOKUP(Pilotos!$A22,M$2:$S$7,7,FALSE))</f>
        <v>-</v>
      </c>
      <c r="N30" s="13" t="str">
        <f>IF(ISNA(VLOOKUP(Pilotos!$A22,N$2:$S$7,1,FALSE)),"-",VLOOKUP(Pilotos!$A22,N$2:$S$7,6,FALSE))</f>
        <v>-</v>
      </c>
      <c r="O30" s="13" t="str">
        <f>IF(ISNA(VLOOKUP(Pilotos!$A22,O$2:$S$7,1,FALSE)),"-",VLOOKUP(Pilotos!$A22,O$2:$S$7,5,FALSE))</f>
        <v>-</v>
      </c>
      <c r="P30" s="13" t="str">
        <f>IF(ISNA(VLOOKUP(Pilotos!$A22,P$2:$S$7,1,FALSE)),"-",VLOOKUP(Pilotos!$A22,P$2:$S$7,4,FALSE))</f>
        <v>-</v>
      </c>
      <c r="Q30" s="13" t="str">
        <f>IF(ISNA(VLOOKUP(Pilotos!$A22,Q$2:$S$7,1,FALSE)),"-",VLOOKUP(Pilotos!$A22,Q$2:$S$7,3,FALSE))</f>
        <v>-</v>
      </c>
      <c r="R30" s="13" t="str">
        <f>IF(ISNA(VLOOKUP(Pilotos!$A22,R$2:$S$7,1,FALSE)),"-",VLOOKUP(Pilotos!$A22,R$2:$S$7,2,FALSE))</f>
        <v>-</v>
      </c>
    </row>
    <row r="31" spans="1:18" ht="10.5">
      <c r="A31" s="14" t="s">
        <v>43</v>
      </c>
      <c r="B31" s="13" t="str">
        <f>IF(ISNA(VLOOKUP(Pilotos!$A23,B$2:$S$7,1,FALSE)),"-",VLOOKUP(Pilotos!$A23,B$2:$S$7,18,FALSE))</f>
        <v>-</v>
      </c>
      <c r="C31" s="13" t="str">
        <f>IF(ISNA(VLOOKUP(Pilotos!$A23,C$2:$S$7,1,FALSE)),"-",VLOOKUP(Pilotos!$A23,C$2:$S$7,17,FALSE))</f>
        <v>-</v>
      </c>
      <c r="D31" s="13" t="str">
        <f>IF(ISNA(VLOOKUP(Pilotos!$A23,D$2:$S$7,1,FALSE)),"-",VLOOKUP(Pilotos!$A23,D$2:$S$7,16,FALSE))</f>
        <v>-</v>
      </c>
      <c r="E31" s="13" t="str">
        <f>IF(ISNA(VLOOKUP(Pilotos!$A23,E$2:$S$7,1,FALSE)),"-",VLOOKUP(Pilotos!$A23,E$2:$S$7,15,FALSE))</f>
        <v>-</v>
      </c>
      <c r="F31" s="13" t="str">
        <f>IF(ISNA(VLOOKUP(Pilotos!$A23,F$2:$S$7,1,FALSE)),"-",VLOOKUP(Pilotos!$A23,F$2:$S$7,14,FALSE))</f>
        <v>-</v>
      </c>
      <c r="G31" s="13" t="str">
        <f>IF(ISNA(VLOOKUP(Pilotos!$A23,G$2:$S$7,1,FALSE)),"-",VLOOKUP(Pilotos!$A23,G$2:$S$7,13,FALSE))</f>
        <v>-</v>
      </c>
      <c r="H31" s="13" t="str">
        <f>IF(ISNA(VLOOKUP(Pilotos!$A23,H$2:$S$7,1,FALSE)),"-",VLOOKUP(Pilotos!$A23,H$2:$S$7,12,FALSE))</f>
        <v>-</v>
      </c>
      <c r="I31" s="13" t="str">
        <f>IF(ISNA(VLOOKUP(Pilotos!$A23,I$2:$S$7,1,FALSE)),"-",VLOOKUP(Pilotos!$A23,I$2:$S$7,11,FALSE))</f>
        <v>-</v>
      </c>
      <c r="J31" s="13" t="str">
        <f>IF(ISNA(VLOOKUP(Pilotos!$A23,J$2:$S$7,1,FALSE)),"-",VLOOKUP(Pilotos!$A23,J$2:$S$7,10,FALSE))</f>
        <v>-</v>
      </c>
      <c r="K31" s="13" t="str">
        <f>IF(ISNA(VLOOKUP(Pilotos!$A23,K$2:$S$7,1,FALSE)),"-",VLOOKUP(Pilotos!$A23,K$2:$S$7,9,FALSE))</f>
        <v>-</v>
      </c>
      <c r="L31" s="13" t="str">
        <f>IF(ISNA(VLOOKUP(Pilotos!$A23,L$2:$S$7,1,FALSE)),"-",VLOOKUP(Pilotos!$A23,L$2:$S$7,8,FALSE))</f>
        <v>-</v>
      </c>
      <c r="M31" s="13" t="str">
        <f>IF(ISNA(VLOOKUP(Pilotos!$A23,M$2:$S$7,1,FALSE)),"-",VLOOKUP(Pilotos!$A23,M$2:$S$7,7,FALSE))</f>
        <v>-</v>
      </c>
      <c r="N31" s="13" t="str">
        <f>IF(ISNA(VLOOKUP(Pilotos!$A23,N$2:$S$7,1,FALSE)),"-",VLOOKUP(Pilotos!$A23,N$2:$S$7,6,FALSE))</f>
        <v>-</v>
      </c>
      <c r="O31" s="13" t="str">
        <f>IF(ISNA(VLOOKUP(Pilotos!$A23,O$2:$S$7,1,FALSE)),"-",VLOOKUP(Pilotos!$A23,O$2:$S$7,5,FALSE))</f>
        <v>-</v>
      </c>
      <c r="P31" s="13" t="str">
        <f>IF(ISNA(VLOOKUP(Pilotos!$A23,P$2:$S$7,1,FALSE)),"-",VLOOKUP(Pilotos!$A23,P$2:$S$7,4,FALSE))</f>
        <v>-</v>
      </c>
      <c r="Q31" s="13" t="str">
        <f>IF(ISNA(VLOOKUP(Pilotos!$A23,Q$2:$S$7,1,FALSE)),"-",VLOOKUP(Pilotos!$A23,Q$2:$S$7,17,FALSE))</f>
        <v>-</v>
      </c>
      <c r="R31" s="13" t="str">
        <f>IF(ISNA(VLOOKUP(Pilotos!$A23,R$2:$S$7,1,FALSE)),"-",VLOOKUP(Pilotos!$A23,R$2:$S$7,2,FALSE))</f>
        <v>-</v>
      </c>
    </row>
    <row r="33" spans="2:7" ht="10.5">
      <c r="B33" s="17">
        <v>1</v>
      </c>
      <c r="C33" s="17">
        <v>2</v>
      </c>
      <c r="D33" s="17">
        <v>3</v>
      </c>
      <c r="E33" s="17">
        <v>4</v>
      </c>
      <c r="F33" s="17">
        <v>5</v>
      </c>
      <c r="G33" s="17">
        <v>6</v>
      </c>
    </row>
    <row r="34" spans="1:7" ht="10.5">
      <c r="A34" s="16" t="s">
        <v>22</v>
      </c>
      <c r="B34" s="17">
        <f>COUNTIF(B10:R10,"1")</f>
        <v>11</v>
      </c>
      <c r="C34" s="17">
        <f>COUNTIF(C10:S10,"2")</f>
        <v>5</v>
      </c>
      <c r="D34" s="17">
        <f>COUNTIF(D10:T10,"3")</f>
        <v>0</v>
      </c>
      <c r="E34" s="17">
        <f>COUNTIF(E10:U10,"4")</f>
        <v>0</v>
      </c>
      <c r="F34" s="17">
        <f>COUNTIF(F10:V10,"5")</f>
        <v>0</v>
      </c>
      <c r="G34" s="17">
        <f>COUNTIF(G10:W10,"6")</f>
        <v>0</v>
      </c>
    </row>
    <row r="35" spans="1:7" ht="10.5">
      <c r="A35" s="16" t="s">
        <v>23</v>
      </c>
      <c r="B35" s="17">
        <f aca="true" t="shared" si="0" ref="B35:B55">COUNTIF(B11:R11,"1")</f>
        <v>4</v>
      </c>
      <c r="C35" s="17">
        <f aca="true" t="shared" si="1" ref="C35:C55">COUNTIF(C11:S11,"2")</f>
        <v>5</v>
      </c>
      <c r="D35" s="17">
        <f aca="true" t="shared" si="2" ref="D35:D55">COUNTIF(D11:T11,"3")</f>
        <v>1</v>
      </c>
      <c r="E35" s="17">
        <f aca="true" t="shared" si="3" ref="E35:E55">COUNTIF(E11:U11,"4")</f>
        <v>1</v>
      </c>
      <c r="F35" s="17">
        <f aca="true" t="shared" si="4" ref="F35:F55">COUNTIF(F11:V11,"5")</f>
        <v>0</v>
      </c>
      <c r="G35" s="17">
        <f aca="true" t="shared" si="5" ref="G35:G55">COUNTIF(G11:W11,"6")</f>
        <v>0</v>
      </c>
    </row>
    <row r="36" spans="1:7" ht="10.5">
      <c r="A36" s="16" t="s">
        <v>24</v>
      </c>
      <c r="B36" s="17">
        <f t="shared" si="0"/>
        <v>1</v>
      </c>
      <c r="C36" s="17">
        <f t="shared" si="1"/>
        <v>1</v>
      </c>
      <c r="D36" s="17">
        <f t="shared" si="2"/>
        <v>4</v>
      </c>
      <c r="E36" s="17">
        <f t="shared" si="3"/>
        <v>2</v>
      </c>
      <c r="F36" s="17">
        <f t="shared" si="4"/>
        <v>1</v>
      </c>
      <c r="G36" s="17">
        <f t="shared" si="5"/>
        <v>1</v>
      </c>
    </row>
    <row r="37" spans="1:7" ht="10.5">
      <c r="A37" s="16" t="s">
        <v>25</v>
      </c>
      <c r="B37" s="17">
        <f t="shared" si="0"/>
        <v>0</v>
      </c>
      <c r="C37" s="17">
        <f t="shared" si="1"/>
        <v>1</v>
      </c>
      <c r="D37" s="17">
        <f t="shared" si="2"/>
        <v>2</v>
      </c>
      <c r="E37" s="17">
        <f t="shared" si="3"/>
        <v>1</v>
      </c>
      <c r="F37" s="17">
        <f t="shared" si="4"/>
        <v>1</v>
      </c>
      <c r="G37" s="17">
        <f t="shared" si="5"/>
        <v>0</v>
      </c>
    </row>
    <row r="38" spans="1:7" ht="10.5">
      <c r="A38" s="16" t="s">
        <v>26</v>
      </c>
      <c r="B38" s="17">
        <f t="shared" si="0"/>
        <v>0</v>
      </c>
      <c r="C38" s="17">
        <f t="shared" si="1"/>
        <v>3</v>
      </c>
      <c r="D38" s="17">
        <f t="shared" si="2"/>
        <v>3</v>
      </c>
      <c r="E38" s="17">
        <f t="shared" si="3"/>
        <v>4</v>
      </c>
      <c r="F38" s="17">
        <f t="shared" si="4"/>
        <v>0</v>
      </c>
      <c r="G38" s="17">
        <f t="shared" si="5"/>
        <v>0</v>
      </c>
    </row>
    <row r="39" spans="1:7" ht="10.5">
      <c r="A39" s="16" t="s">
        <v>27</v>
      </c>
      <c r="B39" s="17">
        <f t="shared" si="0"/>
        <v>1</v>
      </c>
      <c r="C39" s="17">
        <f t="shared" si="1"/>
        <v>1</v>
      </c>
      <c r="D39" s="17">
        <f t="shared" si="2"/>
        <v>4</v>
      </c>
      <c r="E39" s="17">
        <f t="shared" si="3"/>
        <v>2</v>
      </c>
      <c r="F39" s="17">
        <f t="shared" si="4"/>
        <v>2</v>
      </c>
      <c r="G39" s="17">
        <f t="shared" si="5"/>
        <v>0</v>
      </c>
    </row>
    <row r="40" spans="1:7" ht="10.5">
      <c r="A40" s="16" t="s">
        <v>28</v>
      </c>
      <c r="B40" s="17">
        <f t="shared" si="0"/>
        <v>0</v>
      </c>
      <c r="C40" s="17">
        <f t="shared" si="1"/>
        <v>0</v>
      </c>
      <c r="D40" s="17">
        <f t="shared" si="2"/>
        <v>0</v>
      </c>
      <c r="E40" s="17">
        <f t="shared" si="3"/>
        <v>1</v>
      </c>
      <c r="F40" s="17">
        <f t="shared" si="4"/>
        <v>0</v>
      </c>
      <c r="G40" s="17">
        <f t="shared" si="5"/>
        <v>2</v>
      </c>
    </row>
    <row r="41" spans="1:7" ht="10.5">
      <c r="A41" s="16" t="s">
        <v>29</v>
      </c>
      <c r="B41" s="17">
        <f t="shared" si="0"/>
        <v>0</v>
      </c>
      <c r="C41" s="17">
        <f t="shared" si="1"/>
        <v>0</v>
      </c>
      <c r="D41" s="17">
        <f t="shared" si="2"/>
        <v>0</v>
      </c>
      <c r="E41" s="17">
        <f t="shared" si="3"/>
        <v>0</v>
      </c>
      <c r="F41" s="17">
        <f t="shared" si="4"/>
        <v>1</v>
      </c>
      <c r="G41" s="17">
        <f t="shared" si="5"/>
        <v>1</v>
      </c>
    </row>
    <row r="42" spans="1:7" ht="10.5">
      <c r="A42" s="16" t="s">
        <v>30</v>
      </c>
      <c r="B42" s="17">
        <f t="shared" si="0"/>
        <v>0</v>
      </c>
      <c r="C42" s="17">
        <f t="shared" si="1"/>
        <v>0</v>
      </c>
      <c r="D42" s="17">
        <f t="shared" si="2"/>
        <v>0</v>
      </c>
      <c r="E42" s="17">
        <f t="shared" si="3"/>
        <v>0</v>
      </c>
      <c r="F42" s="17">
        <f t="shared" si="4"/>
        <v>3</v>
      </c>
      <c r="G42" s="17">
        <f t="shared" si="5"/>
        <v>0</v>
      </c>
    </row>
    <row r="43" spans="1:7" ht="10.5">
      <c r="A43" s="16" t="s">
        <v>31</v>
      </c>
      <c r="B43" s="17">
        <f t="shared" si="0"/>
        <v>0</v>
      </c>
      <c r="C43" s="17">
        <f t="shared" si="1"/>
        <v>0</v>
      </c>
      <c r="D43" s="17">
        <f t="shared" si="2"/>
        <v>0</v>
      </c>
      <c r="E43" s="17">
        <f t="shared" si="3"/>
        <v>0</v>
      </c>
      <c r="F43" s="17">
        <f t="shared" si="4"/>
        <v>1</v>
      </c>
      <c r="G43" s="17">
        <f t="shared" si="5"/>
        <v>0</v>
      </c>
    </row>
    <row r="44" spans="1:7" ht="10.5">
      <c r="A44" s="16" t="s">
        <v>32</v>
      </c>
      <c r="B44" s="17">
        <f t="shared" si="0"/>
        <v>0</v>
      </c>
      <c r="C44" s="17">
        <f t="shared" si="1"/>
        <v>0</v>
      </c>
      <c r="D44" s="17">
        <f t="shared" si="2"/>
        <v>0</v>
      </c>
      <c r="E44" s="17">
        <f t="shared" si="3"/>
        <v>1</v>
      </c>
      <c r="F44" s="17">
        <f t="shared" si="4"/>
        <v>0</v>
      </c>
      <c r="G44" s="17">
        <f t="shared" si="5"/>
        <v>2</v>
      </c>
    </row>
    <row r="45" spans="1:7" ht="10.5">
      <c r="A45" s="16" t="s">
        <v>33</v>
      </c>
      <c r="B45" s="17">
        <f t="shared" si="0"/>
        <v>0</v>
      </c>
      <c r="C45" s="17">
        <f t="shared" si="1"/>
        <v>0</v>
      </c>
      <c r="D45" s="17">
        <f t="shared" si="2"/>
        <v>0</v>
      </c>
      <c r="E45" s="17">
        <f t="shared" si="3"/>
        <v>0</v>
      </c>
      <c r="F45" s="17">
        <f t="shared" si="4"/>
        <v>1</v>
      </c>
      <c r="G45" s="17">
        <f t="shared" si="5"/>
        <v>1</v>
      </c>
    </row>
    <row r="46" spans="1:7" ht="10.5">
      <c r="A46" s="16" t="s">
        <v>34</v>
      </c>
      <c r="B46" s="17">
        <f t="shared" si="0"/>
        <v>0</v>
      </c>
      <c r="C46" s="17">
        <f t="shared" si="1"/>
        <v>0</v>
      </c>
      <c r="D46" s="17">
        <f t="shared" si="2"/>
        <v>0</v>
      </c>
      <c r="E46" s="17">
        <f t="shared" si="3"/>
        <v>2</v>
      </c>
      <c r="F46" s="17">
        <f t="shared" si="4"/>
        <v>1</v>
      </c>
      <c r="G46" s="17">
        <f t="shared" si="5"/>
        <v>1</v>
      </c>
    </row>
    <row r="47" spans="1:7" ht="10.5">
      <c r="A47" s="16" t="s">
        <v>35</v>
      </c>
      <c r="B47" s="17">
        <f t="shared" si="0"/>
        <v>0</v>
      </c>
      <c r="C47" s="17">
        <f t="shared" si="1"/>
        <v>0</v>
      </c>
      <c r="D47" s="17">
        <f t="shared" si="2"/>
        <v>0</v>
      </c>
      <c r="E47" s="17">
        <f t="shared" si="3"/>
        <v>0</v>
      </c>
      <c r="F47" s="17">
        <f t="shared" si="4"/>
        <v>2</v>
      </c>
      <c r="G47" s="17">
        <f t="shared" si="5"/>
        <v>2</v>
      </c>
    </row>
    <row r="48" spans="1:7" ht="10.5">
      <c r="A48" s="16" t="s">
        <v>36</v>
      </c>
      <c r="B48" s="17">
        <f t="shared" si="0"/>
        <v>0</v>
      </c>
      <c r="C48" s="17">
        <f t="shared" si="1"/>
        <v>0</v>
      </c>
      <c r="D48" s="17">
        <f t="shared" si="2"/>
        <v>1</v>
      </c>
      <c r="E48" s="17">
        <f t="shared" si="3"/>
        <v>0</v>
      </c>
      <c r="F48" s="17">
        <f t="shared" si="4"/>
        <v>0</v>
      </c>
      <c r="G48" s="17">
        <f t="shared" si="5"/>
        <v>1</v>
      </c>
    </row>
    <row r="49" spans="1:7" ht="10.5">
      <c r="A49" s="16" t="s">
        <v>37</v>
      </c>
      <c r="B49" s="17">
        <f t="shared" si="0"/>
        <v>0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7">
        <f t="shared" si="4"/>
        <v>0</v>
      </c>
      <c r="G49" s="17">
        <f t="shared" si="5"/>
        <v>0</v>
      </c>
    </row>
    <row r="50" spans="1:7" ht="10.5">
      <c r="A50" s="16" t="s">
        <v>38</v>
      </c>
      <c r="B50" s="17">
        <f t="shared" si="0"/>
        <v>0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7">
        <f t="shared" si="4"/>
        <v>0</v>
      </c>
      <c r="G50" s="17">
        <f t="shared" si="5"/>
        <v>1</v>
      </c>
    </row>
    <row r="51" spans="1:7" ht="10.5">
      <c r="A51" s="16" t="s">
        <v>39</v>
      </c>
      <c r="B51" s="17">
        <f t="shared" si="0"/>
        <v>0</v>
      </c>
      <c r="C51" s="17">
        <f t="shared" si="1"/>
        <v>0</v>
      </c>
      <c r="D51" s="17">
        <f t="shared" si="2"/>
        <v>0</v>
      </c>
      <c r="E51" s="17">
        <f t="shared" si="3"/>
        <v>0</v>
      </c>
      <c r="F51" s="17">
        <f t="shared" si="4"/>
        <v>0</v>
      </c>
      <c r="G51" s="17">
        <f t="shared" si="5"/>
        <v>0</v>
      </c>
    </row>
    <row r="52" spans="1:7" ht="10.5">
      <c r="A52" s="16" t="s">
        <v>40</v>
      </c>
      <c r="B52" s="17">
        <f t="shared" si="0"/>
        <v>0</v>
      </c>
      <c r="C52" s="17">
        <f t="shared" si="1"/>
        <v>0</v>
      </c>
      <c r="D52" s="17">
        <f t="shared" si="2"/>
        <v>0</v>
      </c>
      <c r="E52" s="17">
        <f t="shared" si="3"/>
        <v>0</v>
      </c>
      <c r="F52" s="17">
        <f t="shared" si="4"/>
        <v>0</v>
      </c>
      <c r="G52" s="17">
        <f t="shared" si="5"/>
        <v>0</v>
      </c>
    </row>
    <row r="53" spans="1:7" ht="10.5">
      <c r="A53" s="16" t="s">
        <v>41</v>
      </c>
      <c r="B53" s="17">
        <f t="shared" si="0"/>
        <v>0</v>
      </c>
      <c r="C53" s="17">
        <f t="shared" si="1"/>
        <v>0</v>
      </c>
      <c r="D53" s="17">
        <f t="shared" si="2"/>
        <v>0</v>
      </c>
      <c r="E53" s="17">
        <f t="shared" si="3"/>
        <v>0</v>
      </c>
      <c r="F53" s="17">
        <f t="shared" si="4"/>
        <v>0</v>
      </c>
      <c r="G53" s="17">
        <f t="shared" si="5"/>
        <v>0</v>
      </c>
    </row>
    <row r="54" spans="1:7" ht="10.5">
      <c r="A54" s="16" t="s">
        <v>42</v>
      </c>
      <c r="B54" s="17">
        <f t="shared" si="0"/>
        <v>0</v>
      </c>
      <c r="C54" s="17">
        <f t="shared" si="1"/>
        <v>0</v>
      </c>
      <c r="D54" s="17">
        <f t="shared" si="2"/>
        <v>0</v>
      </c>
      <c r="E54" s="17">
        <f t="shared" si="3"/>
        <v>0</v>
      </c>
      <c r="F54" s="17">
        <f t="shared" si="4"/>
        <v>0</v>
      </c>
      <c r="G54" s="17">
        <f t="shared" si="5"/>
        <v>0</v>
      </c>
    </row>
    <row r="55" spans="1:7" ht="10.5">
      <c r="A55" s="16" t="s">
        <v>43</v>
      </c>
      <c r="B55" s="17">
        <f t="shared" si="0"/>
        <v>0</v>
      </c>
      <c r="C55" s="17">
        <f t="shared" si="1"/>
        <v>0</v>
      </c>
      <c r="D55" s="17">
        <f t="shared" si="2"/>
        <v>0</v>
      </c>
      <c r="E55" s="17">
        <f t="shared" si="3"/>
        <v>0</v>
      </c>
      <c r="F55" s="17">
        <f t="shared" si="4"/>
        <v>0</v>
      </c>
      <c r="G55" s="17">
        <f t="shared" si="5"/>
        <v>0</v>
      </c>
    </row>
    <row r="57" spans="1:19" ht="10.5">
      <c r="A57" s="5"/>
      <c r="B57" s="12" t="s">
        <v>6</v>
      </c>
      <c r="C57" s="12" t="s">
        <v>5</v>
      </c>
      <c r="D57" s="12" t="s">
        <v>7</v>
      </c>
      <c r="E57" s="12" t="s">
        <v>8</v>
      </c>
      <c r="F57" s="12" t="s">
        <v>9</v>
      </c>
      <c r="G57" s="12" t="s">
        <v>10</v>
      </c>
      <c r="H57" s="12" t="s">
        <v>11</v>
      </c>
      <c r="I57" s="12" t="s">
        <v>12</v>
      </c>
      <c r="J57" s="12" t="s">
        <v>13</v>
      </c>
      <c r="K57" s="12" t="s">
        <v>14</v>
      </c>
      <c r="L57" s="12" t="s">
        <v>15</v>
      </c>
      <c r="M57" s="12" t="s">
        <v>16</v>
      </c>
      <c r="N57" s="12" t="s">
        <v>17</v>
      </c>
      <c r="O57" s="12" t="s">
        <v>18</v>
      </c>
      <c r="P57" s="12" t="s">
        <v>19</v>
      </c>
      <c r="Q57" s="12" t="s">
        <v>20</v>
      </c>
      <c r="R57" s="12" t="s">
        <v>21</v>
      </c>
      <c r="S57" s="12" t="s">
        <v>55</v>
      </c>
    </row>
    <row r="58" spans="1:19" ht="10.5">
      <c r="A58" s="14" t="s">
        <v>22</v>
      </c>
      <c r="B58" s="13">
        <f>IF(ISNA(VLOOKUP(B10,Pilotos!$E$2:$F$7,2)),"0",VLOOKUP(B10,Pilotos!$E$2:$F$7,2))</f>
        <v>10</v>
      </c>
      <c r="C58" s="13">
        <f>IF(ISNA(VLOOKUP(C10,Pilotos!$E$2:$F$7,2)),B58,B58+VLOOKUP(C10,Pilotos!$E$2:$F$7,2))</f>
        <v>14</v>
      </c>
      <c r="D58" s="13">
        <f>IF(ISNA(VLOOKUP(D10,Pilotos!$E$2:$F$7,2)),C58,C58+VLOOKUP(D10,Pilotos!$E$2:$F$7,2))</f>
        <v>24</v>
      </c>
      <c r="E58" s="13">
        <f>IF(ISNA(VLOOKUP(E10,Pilotos!$E$2:$F$7,2)),D58,D58+VLOOKUP(E10,Pilotos!$E$2:$F$7,2))</f>
        <v>34</v>
      </c>
      <c r="F58" s="13">
        <f>IF(ISNA(VLOOKUP(F10,Pilotos!$E$2:$F$7,2)),E58,E58+VLOOKUP(F10,Pilotos!$E$2:$F$7,2))</f>
        <v>44</v>
      </c>
      <c r="G58" s="13">
        <f>IF(ISNA(VLOOKUP(G10,Pilotos!$E$2:$F$7,2)),F58,F58+VLOOKUP(G10,Pilotos!$E$2:$F$7,2))</f>
        <v>54</v>
      </c>
      <c r="H58" s="13">
        <f>IF(ISNA(VLOOKUP(H10,Pilotos!$E$2:$F$7,2)),G58,G58+VLOOKUP(H10,Pilotos!$E$2:$F$7,2))</f>
        <v>60</v>
      </c>
      <c r="I58" s="13">
        <f>IF(ISNA(VLOOKUP(I10,Pilotos!$E$2:$F$7,2)),H58,H58+VLOOKUP(I10,Pilotos!$E$2:$F$7,2))</f>
        <v>70</v>
      </c>
      <c r="J58" s="13">
        <f>IF(ISNA(VLOOKUP(J10,Pilotos!$E$2:$F$7,2)),I58,I58+VLOOKUP(J10,Pilotos!$E$2:$F$7,2))</f>
        <v>76</v>
      </c>
      <c r="K58" s="13">
        <f>IF(ISNA(VLOOKUP(K10,Pilotos!$E$2:$F$7,2)),J58,J58+VLOOKUP(K10,Pilotos!$E$2:$F$7,2))</f>
        <v>86</v>
      </c>
      <c r="L58" s="13">
        <f>IF(ISNA(VLOOKUP(L10,Pilotos!$E$2:$F$7,2)),K58,K58+VLOOKUP(L10,Pilotos!$E$2:$F$7,2))</f>
        <v>96</v>
      </c>
      <c r="M58" s="13">
        <f>IF(ISNA(VLOOKUP(M10,Pilotos!$E$2:$F$7,2)),L58,L58+VLOOKUP(M10,Pilotos!$E$2:$F$7,2))</f>
        <v>106</v>
      </c>
      <c r="N58" s="13">
        <f>IF(ISNA(VLOOKUP(N10,Pilotos!$E$2:$F$7,2)),M58,M58+VLOOKUP(N10,Pilotos!$E$2:$F$7,2))</f>
        <v>112</v>
      </c>
      <c r="O58" s="13">
        <f>IF(ISNA(VLOOKUP(O10,Pilotos!$E$2:$F$7,2)),N58,N58+VLOOKUP(O10,Pilotos!$E$2:$F$7,2))</f>
        <v>122</v>
      </c>
      <c r="P58" s="13">
        <f>IF(ISNA(VLOOKUP(P10,Pilotos!$E$2:$F$7,2)),O58,O58+VLOOKUP(P10,Pilotos!$E$2:$F$7,2))</f>
        <v>128</v>
      </c>
      <c r="Q58" s="13">
        <f>IF(ISNA(VLOOKUP(Q10,Pilotos!$E$2:$F$7,2)),P58,P58+VLOOKUP(Q10,Pilotos!$E$2:$F$7,2))</f>
        <v>134</v>
      </c>
      <c r="R58" s="13">
        <f>IF(ISNA(VLOOKUP(R10,Pilotos!$E$2:$F$7,2)),Q58,Q58+VLOOKUP(R10,Pilotos!$E$2:$F$7,2))</f>
        <v>144</v>
      </c>
      <c r="S58" s="13">
        <f>R58</f>
        <v>144</v>
      </c>
    </row>
    <row r="59" spans="1:19" ht="10.5">
      <c r="A59" s="14" t="s">
        <v>23</v>
      </c>
      <c r="B59" s="13" t="str">
        <f>IF(ISNA(VLOOKUP(B11,Pilotos!$E$2:$F$7,2)),"0",VLOOKUP(B11,Pilotos!$E$2:$F$7,2))</f>
        <v>0</v>
      </c>
      <c r="C59" s="13" t="str">
        <f>IF(ISNA(VLOOKUP(C11,Pilotos!$E$2:$F$7,2)),B59,B59+VLOOKUP(C11,Pilotos!$E$2:$F$7,2))</f>
        <v>0</v>
      </c>
      <c r="D59" s="13" t="str">
        <f>IF(ISNA(VLOOKUP(D11,Pilotos!$E$2:$F$7,2)),C59,C59+VLOOKUP(D11,Pilotos!$E$2:$F$7,2))</f>
        <v>0</v>
      </c>
      <c r="E59" s="13">
        <f>IF(ISNA(VLOOKUP(E11,Pilotos!$E$2:$F$7,2)),D59,D59+VLOOKUP(E11,Pilotos!$E$2:$F$7,2))</f>
        <v>6</v>
      </c>
      <c r="F59" s="13">
        <f>IF(ISNA(VLOOKUP(F11,Pilotos!$E$2:$F$7,2)),E59,E59+VLOOKUP(F11,Pilotos!$E$2:$F$7,2))</f>
        <v>6</v>
      </c>
      <c r="G59" s="13">
        <f>IF(ISNA(VLOOKUP(G11,Pilotos!$E$2:$F$7,2)),F59,F59+VLOOKUP(G11,Pilotos!$E$2:$F$7,2))</f>
        <v>12</v>
      </c>
      <c r="H59" s="13">
        <f>IF(ISNA(VLOOKUP(H11,Pilotos!$E$2:$F$7,2)),G59,G59+VLOOKUP(H11,Pilotos!$E$2:$F$7,2))</f>
        <v>12</v>
      </c>
      <c r="I59" s="13">
        <f>IF(ISNA(VLOOKUP(I11,Pilotos!$E$2:$F$7,2)),H59,H59+VLOOKUP(I11,Pilotos!$E$2:$F$7,2))</f>
        <v>16</v>
      </c>
      <c r="J59" s="13">
        <f>IF(ISNA(VLOOKUP(J11,Pilotos!$E$2:$F$7,2)),I59,I59+VLOOKUP(J11,Pilotos!$E$2:$F$7,2))</f>
        <v>26</v>
      </c>
      <c r="K59" s="13">
        <f>IF(ISNA(VLOOKUP(K11,Pilotos!$E$2:$F$7,2)),J59,J59+VLOOKUP(K11,Pilotos!$E$2:$F$7,2))</f>
        <v>32</v>
      </c>
      <c r="L59" s="13">
        <f>IF(ISNA(VLOOKUP(L11,Pilotos!$E$2:$F$7,2)),K59,K59+VLOOKUP(L11,Pilotos!$E$2:$F$7,2))</f>
        <v>32</v>
      </c>
      <c r="M59" s="13">
        <f>IF(ISNA(VLOOKUP(M11,Pilotos!$E$2:$F$7,2)),L59,L59+VLOOKUP(M11,Pilotos!$E$2:$F$7,2))</f>
        <v>35</v>
      </c>
      <c r="N59" s="13">
        <f>IF(ISNA(VLOOKUP(N11,Pilotos!$E$2:$F$7,2)),M59,M59+VLOOKUP(N11,Pilotos!$E$2:$F$7,2))</f>
        <v>45</v>
      </c>
      <c r="O59" s="13">
        <f>IF(ISNA(VLOOKUP(O11,Pilotos!$E$2:$F$7,2)),N59,N59+VLOOKUP(O11,Pilotos!$E$2:$F$7,2))</f>
        <v>51</v>
      </c>
      <c r="P59" s="13">
        <f>IF(ISNA(VLOOKUP(P11,Pilotos!$E$2:$F$7,2)),O59,O59+VLOOKUP(P11,Pilotos!$E$2:$F$7,2))</f>
        <v>61</v>
      </c>
      <c r="Q59" s="13">
        <f>IF(ISNA(VLOOKUP(Q11,Pilotos!$E$2:$F$7,2)),P59,P59+VLOOKUP(Q11,Pilotos!$E$2:$F$7,2))</f>
        <v>71</v>
      </c>
      <c r="R59" s="13">
        <f>IF(ISNA(VLOOKUP(R11,Pilotos!$E$2:$F$7,2)),Q59,Q59+VLOOKUP(R11,Pilotos!$E$2:$F$7,2))</f>
        <v>77</v>
      </c>
      <c r="S59" s="13">
        <f aca="true" t="shared" si="6" ref="S59:S79">R59</f>
        <v>77</v>
      </c>
    </row>
    <row r="60" spans="1:19" ht="10.5">
      <c r="A60" s="14" t="s">
        <v>24</v>
      </c>
      <c r="B60" s="13" t="str">
        <f>IF(ISNA(VLOOKUP(B12,Pilotos!$E$2:$F$7,2)),"0",VLOOKUP(B12,Pilotos!$E$2:$F$7,2))</f>
        <v>0</v>
      </c>
      <c r="C60" s="13" t="str">
        <f>IF(ISNA(VLOOKUP(C12,Pilotos!$E$2:$F$7,2)),B60,B60+VLOOKUP(C12,Pilotos!$E$2:$F$7,2))</f>
        <v>0</v>
      </c>
      <c r="D60" s="13">
        <f>IF(ISNA(VLOOKUP(D12,Pilotos!$E$2:$F$7,2)),C60,C60+VLOOKUP(D12,Pilotos!$E$2:$F$7,2))</f>
        <v>4</v>
      </c>
      <c r="E60" s="13">
        <f>IF(ISNA(VLOOKUP(E12,Pilotos!$E$2:$F$7,2)),D60,D60+VLOOKUP(E12,Pilotos!$E$2:$F$7,2))</f>
        <v>5</v>
      </c>
      <c r="F60" s="13">
        <f>IF(ISNA(VLOOKUP(F12,Pilotos!$E$2:$F$7,2)),E60,E60+VLOOKUP(F12,Pilotos!$E$2:$F$7,2))</f>
        <v>9</v>
      </c>
      <c r="G60" s="13">
        <f>IF(ISNA(VLOOKUP(G12,Pilotos!$E$2:$F$7,2)),F60,F60+VLOOKUP(G12,Pilotos!$E$2:$F$7,2))</f>
        <v>10</v>
      </c>
      <c r="H60" s="13">
        <f>IF(ISNA(VLOOKUP(H12,Pilotos!$E$2:$F$7,2)),G60,G60+VLOOKUP(H12,Pilotos!$E$2:$F$7,2))</f>
        <v>20</v>
      </c>
      <c r="I60" s="13">
        <f>IF(ISNA(VLOOKUP(I12,Pilotos!$E$2:$F$7,2)),H60,H60+VLOOKUP(I12,Pilotos!$E$2:$F$7,2))</f>
        <v>26</v>
      </c>
      <c r="J60" s="13">
        <f>IF(ISNA(VLOOKUP(J12,Pilotos!$E$2:$F$7,2)),I60,I60+VLOOKUP(J12,Pilotos!$E$2:$F$7,2))</f>
        <v>26</v>
      </c>
      <c r="K60" s="13">
        <f>IF(ISNA(VLOOKUP(K12,Pilotos!$E$2:$F$7,2)),J60,J60+VLOOKUP(K12,Pilotos!$E$2:$F$7,2))</f>
        <v>26</v>
      </c>
      <c r="L60" s="13">
        <f>IF(ISNA(VLOOKUP(L12,Pilotos!$E$2:$F$7,2)),K60,K60+VLOOKUP(L12,Pilotos!$E$2:$F$7,2))</f>
        <v>30</v>
      </c>
      <c r="M60" s="13">
        <f>IF(ISNA(VLOOKUP(M12,Pilotos!$E$2:$F$7,2)),L60,L60+VLOOKUP(M12,Pilotos!$E$2:$F$7,2))</f>
        <v>32</v>
      </c>
      <c r="N60" s="13">
        <f>IF(ISNA(VLOOKUP(N12,Pilotos!$E$2:$F$7,2)),M60,M60+VLOOKUP(N12,Pilotos!$E$2:$F$7,2))</f>
        <v>35</v>
      </c>
      <c r="O60" s="13">
        <f>IF(ISNA(VLOOKUP(O12,Pilotos!$E$2:$F$7,2)),N60,N60+VLOOKUP(O12,Pilotos!$E$2:$F$7,2))</f>
        <v>38</v>
      </c>
      <c r="P60" s="13">
        <f>IF(ISNA(VLOOKUP(P12,Pilotos!$E$2:$F$7,2)),O60,O60+VLOOKUP(P12,Pilotos!$E$2:$F$7,2))</f>
        <v>38</v>
      </c>
      <c r="Q60" s="13">
        <f>IF(ISNA(VLOOKUP(Q12,Pilotos!$E$2:$F$7,2)),P60,P60+VLOOKUP(Q12,Pilotos!$E$2:$F$7,2))</f>
        <v>42</v>
      </c>
      <c r="R60" s="13">
        <f>IF(ISNA(VLOOKUP(R12,Pilotos!$E$2:$F$7,2)),Q60,Q60+VLOOKUP(R12,Pilotos!$E$2:$F$7,2))</f>
        <v>42</v>
      </c>
      <c r="S60" s="13">
        <f t="shared" si="6"/>
        <v>42</v>
      </c>
    </row>
    <row r="61" spans="1:19" ht="10.5">
      <c r="A61" s="14" t="s">
        <v>25</v>
      </c>
      <c r="B61" s="13">
        <f>IF(ISNA(VLOOKUP(B13,Pilotos!$E$2:$F$7,2)),"0",VLOOKUP(B13,Pilotos!$E$2:$F$7,2))</f>
        <v>4</v>
      </c>
      <c r="C61" s="13">
        <f>IF(ISNA(VLOOKUP(C13,Pilotos!$E$2:$F$7,2)),B61,B61+VLOOKUP(C13,Pilotos!$E$2:$F$7,2))</f>
        <v>4</v>
      </c>
      <c r="D61" s="13">
        <f>IF(ISNA(VLOOKUP(D13,Pilotos!$E$2:$F$7,2)),C61,C61+VLOOKUP(D13,Pilotos!$E$2:$F$7,2))</f>
        <v>4</v>
      </c>
      <c r="E61" s="13">
        <f>IF(ISNA(VLOOKUP(E13,Pilotos!$E$2:$F$7,2)),D61,D61+VLOOKUP(E13,Pilotos!$E$2:$F$7,2))</f>
        <v>4</v>
      </c>
      <c r="F61" s="13">
        <f>IF(ISNA(VLOOKUP(F13,Pilotos!$E$2:$F$7,2)),E61,E61+VLOOKUP(F13,Pilotos!$E$2:$F$7,2))</f>
        <v>4</v>
      </c>
      <c r="G61" s="13">
        <f>IF(ISNA(VLOOKUP(G13,Pilotos!$E$2:$F$7,2)),F61,F61+VLOOKUP(G13,Pilotos!$E$2:$F$7,2))</f>
        <v>4</v>
      </c>
      <c r="H61" s="13">
        <f>IF(ISNA(VLOOKUP(H13,Pilotos!$E$2:$F$7,2)),G61,G61+VLOOKUP(H13,Pilotos!$E$2:$F$7,2))</f>
        <v>4</v>
      </c>
      <c r="I61" s="13">
        <f>IF(ISNA(VLOOKUP(I13,Pilotos!$E$2:$F$7,2)),H61,H61+VLOOKUP(I13,Pilotos!$E$2:$F$7,2))</f>
        <v>7</v>
      </c>
      <c r="J61" s="13">
        <f>IF(ISNA(VLOOKUP(J13,Pilotos!$E$2:$F$7,2)),I61,I61+VLOOKUP(J13,Pilotos!$E$2:$F$7,2))</f>
        <v>11</v>
      </c>
      <c r="K61" s="13">
        <f>IF(ISNA(VLOOKUP(K13,Pilotos!$E$2:$F$7,2)),J61,J61+VLOOKUP(K13,Pilotos!$E$2:$F$7,2))</f>
        <v>11</v>
      </c>
      <c r="L61" s="13">
        <f>IF(ISNA(VLOOKUP(L13,Pilotos!$E$2:$F$7,2)),K61,K61+VLOOKUP(L13,Pilotos!$E$2:$F$7,2))</f>
        <v>17</v>
      </c>
      <c r="M61" s="13">
        <f>IF(ISNA(VLOOKUP(M13,Pilotos!$E$2:$F$7,2)),L61,L61+VLOOKUP(M13,Pilotos!$E$2:$F$7,2))</f>
        <v>17</v>
      </c>
      <c r="N61" s="13">
        <f>IF(ISNA(VLOOKUP(N13,Pilotos!$E$2:$F$7,2)),M61,M61+VLOOKUP(N13,Pilotos!$E$2:$F$7,2))</f>
        <v>19</v>
      </c>
      <c r="O61" s="13">
        <f>IF(ISNA(VLOOKUP(O13,Pilotos!$E$2:$F$7,2)),N61,N61+VLOOKUP(O13,Pilotos!$E$2:$F$7,2))</f>
        <v>19</v>
      </c>
      <c r="P61" s="13">
        <f>IF(ISNA(VLOOKUP(P13,Pilotos!$E$2:$F$7,2)),O61,O61+VLOOKUP(P13,Pilotos!$E$2:$F$7,2))</f>
        <v>19</v>
      </c>
      <c r="Q61" s="13">
        <f>IF(ISNA(VLOOKUP(Q13,Pilotos!$E$2:$F$7,2)),P61,P61+VLOOKUP(Q13,Pilotos!$E$2:$F$7,2))</f>
        <v>19</v>
      </c>
      <c r="R61" s="13">
        <f>IF(ISNA(VLOOKUP(R13,Pilotos!$E$2:$F$7,2)),Q61,Q61+VLOOKUP(R13,Pilotos!$E$2:$F$7,2))</f>
        <v>23</v>
      </c>
      <c r="S61" s="13">
        <f t="shared" si="6"/>
        <v>23</v>
      </c>
    </row>
    <row r="62" spans="1:19" ht="10.5">
      <c r="A62" s="14" t="s">
        <v>26</v>
      </c>
      <c r="B62" s="13">
        <f>IF(ISNA(VLOOKUP(B14,Pilotos!$E$2:$F$7,2)),"0",VLOOKUP(B14,Pilotos!$E$2:$F$7,2))</f>
        <v>6</v>
      </c>
      <c r="C62" s="13">
        <f>IF(ISNA(VLOOKUP(C14,Pilotos!$E$2:$F$7,2)),B62,B62+VLOOKUP(C14,Pilotos!$E$2:$F$7,2))</f>
        <v>12</v>
      </c>
      <c r="D62" s="13">
        <f>IF(ISNA(VLOOKUP(D14,Pilotos!$E$2:$F$7,2)),C62,C62+VLOOKUP(D14,Pilotos!$E$2:$F$7,2))</f>
        <v>14</v>
      </c>
      <c r="E62" s="13">
        <f>IF(ISNA(VLOOKUP(E14,Pilotos!$E$2:$F$7,2)),D62,D62+VLOOKUP(E14,Pilotos!$E$2:$F$7,2))</f>
        <v>17</v>
      </c>
      <c r="F62" s="13">
        <f>IF(ISNA(VLOOKUP(F14,Pilotos!$E$2:$F$7,2)),E62,E62+VLOOKUP(F14,Pilotos!$E$2:$F$7,2))</f>
        <v>23</v>
      </c>
      <c r="G62" s="13">
        <f>IF(ISNA(VLOOKUP(G14,Pilotos!$E$2:$F$7,2)),F62,F62+VLOOKUP(G14,Pilotos!$E$2:$F$7,2))</f>
        <v>27</v>
      </c>
      <c r="H62" s="13">
        <f>IF(ISNA(VLOOKUP(H14,Pilotos!$E$2:$F$7,2)),G62,G62+VLOOKUP(H14,Pilotos!$E$2:$F$7,2))</f>
        <v>27</v>
      </c>
      <c r="I62" s="13">
        <f>IF(ISNA(VLOOKUP(I14,Pilotos!$E$2:$F$7,2)),H62,H62+VLOOKUP(I14,Pilotos!$E$2:$F$7,2))</f>
        <v>27</v>
      </c>
      <c r="J62" s="13">
        <f>IF(ISNA(VLOOKUP(J14,Pilotos!$E$2:$F$7,2)),I62,I62+VLOOKUP(J14,Pilotos!$E$2:$F$7,2))</f>
        <v>27</v>
      </c>
      <c r="K62" s="13">
        <f>IF(ISNA(VLOOKUP(K14,Pilotos!$E$2:$F$7,2)),J62,J62+VLOOKUP(K14,Pilotos!$E$2:$F$7,2))</f>
        <v>31</v>
      </c>
      <c r="L62" s="13">
        <f>IF(ISNA(VLOOKUP(L14,Pilotos!$E$2:$F$7,2)),K62,K62+VLOOKUP(L14,Pilotos!$E$2:$F$7,2))</f>
        <v>34</v>
      </c>
      <c r="M62" s="13">
        <f>IF(ISNA(VLOOKUP(M14,Pilotos!$E$2:$F$7,2)),L62,L62+VLOOKUP(M14,Pilotos!$E$2:$F$7,2))</f>
        <v>40</v>
      </c>
      <c r="N62" s="13">
        <f>IF(ISNA(VLOOKUP(N14,Pilotos!$E$2:$F$7,2)),M62,M62+VLOOKUP(N14,Pilotos!$E$2:$F$7,2))</f>
        <v>40</v>
      </c>
      <c r="O62" s="13">
        <f>IF(ISNA(VLOOKUP(O14,Pilotos!$E$2:$F$7,2)),N62,N62+VLOOKUP(O14,Pilotos!$E$2:$F$7,2))</f>
        <v>44</v>
      </c>
      <c r="P62" s="13">
        <f>IF(ISNA(VLOOKUP(P14,Pilotos!$E$2:$F$7,2)),O62,O62+VLOOKUP(P14,Pilotos!$E$2:$F$7,2))</f>
        <v>44</v>
      </c>
      <c r="Q62" s="13">
        <f>IF(ISNA(VLOOKUP(Q14,Pilotos!$E$2:$F$7,2)),P62,P62+VLOOKUP(Q14,Pilotos!$E$2:$F$7,2))</f>
        <v>47</v>
      </c>
      <c r="R62" s="13">
        <f>IF(ISNA(VLOOKUP(R14,Pilotos!$E$2:$F$7,2)),Q62,Q62+VLOOKUP(R14,Pilotos!$E$2:$F$7,2))</f>
        <v>50</v>
      </c>
      <c r="S62" s="13">
        <f t="shared" si="6"/>
        <v>50</v>
      </c>
    </row>
    <row r="63" spans="1:19" ht="10.5">
      <c r="A63" s="14" t="s">
        <v>27</v>
      </c>
      <c r="B63" s="13" t="str">
        <f>IF(ISNA(VLOOKUP(B15,Pilotos!$E$2:$F$7,2)),"0",VLOOKUP(B15,Pilotos!$E$2:$F$7,2))</f>
        <v>0</v>
      </c>
      <c r="C63" s="13">
        <f>IF(ISNA(VLOOKUP(C15,Pilotos!$E$2:$F$7,2)),B63,B63+VLOOKUP(C15,Pilotos!$E$2:$F$7,2))</f>
        <v>10</v>
      </c>
      <c r="D63" s="13">
        <f>IF(ISNA(VLOOKUP(D15,Pilotos!$E$2:$F$7,2)),C63,C63+VLOOKUP(D15,Pilotos!$E$2:$F$7,2))</f>
        <v>16</v>
      </c>
      <c r="E63" s="13">
        <f>IF(ISNA(VLOOKUP(E15,Pilotos!$E$2:$F$7,2)),D63,D63+VLOOKUP(E15,Pilotos!$E$2:$F$7,2))</f>
        <v>20</v>
      </c>
      <c r="F63" s="13">
        <f>IF(ISNA(VLOOKUP(F15,Pilotos!$E$2:$F$7,2)),E63,E63+VLOOKUP(F15,Pilotos!$E$2:$F$7,2))</f>
        <v>20</v>
      </c>
      <c r="G63" s="13">
        <f>IF(ISNA(VLOOKUP(G15,Pilotos!$E$2:$F$7,2)),F63,F63+VLOOKUP(G15,Pilotos!$E$2:$F$7,2))</f>
        <v>23</v>
      </c>
      <c r="H63" s="13">
        <f>IF(ISNA(VLOOKUP(H15,Pilotos!$E$2:$F$7,2)),G63,G63+VLOOKUP(H15,Pilotos!$E$2:$F$7,2))</f>
        <v>27</v>
      </c>
      <c r="I63" s="13">
        <f>IF(ISNA(VLOOKUP(I15,Pilotos!$E$2:$F$7,2)),H63,H63+VLOOKUP(I15,Pilotos!$E$2:$F$7,2))</f>
        <v>27</v>
      </c>
      <c r="J63" s="13">
        <f>IF(ISNA(VLOOKUP(J15,Pilotos!$E$2:$F$7,2)),I63,I63+VLOOKUP(J15,Pilotos!$E$2:$F$7,2))</f>
        <v>30</v>
      </c>
      <c r="K63" s="13">
        <f>IF(ISNA(VLOOKUP(K15,Pilotos!$E$2:$F$7,2)),J63,J63+VLOOKUP(K15,Pilotos!$E$2:$F$7,2))</f>
        <v>30</v>
      </c>
      <c r="L63" s="13">
        <f>IF(ISNA(VLOOKUP(L15,Pilotos!$E$2:$F$7,2)),K63,K63+VLOOKUP(L15,Pilotos!$E$2:$F$7,2))</f>
        <v>32</v>
      </c>
      <c r="M63" s="13">
        <f>IF(ISNA(VLOOKUP(M15,Pilotos!$E$2:$F$7,2)),L63,L63+VLOOKUP(M15,Pilotos!$E$2:$F$7,2))</f>
        <v>36</v>
      </c>
      <c r="N63" s="13">
        <f>IF(ISNA(VLOOKUP(N15,Pilotos!$E$2:$F$7,2)),M63,M63+VLOOKUP(N15,Pilotos!$E$2:$F$7,2))</f>
        <v>40</v>
      </c>
      <c r="O63" s="13">
        <f>IF(ISNA(VLOOKUP(O15,Pilotos!$E$2:$F$7,2)),N63,N63+VLOOKUP(O15,Pilotos!$E$2:$F$7,2))</f>
        <v>42</v>
      </c>
      <c r="P63" s="13">
        <f>IF(ISNA(VLOOKUP(P15,Pilotos!$E$2:$F$7,2)),O63,O63+VLOOKUP(P15,Pilotos!$E$2:$F$7,2))</f>
        <v>42</v>
      </c>
      <c r="Q63" s="13">
        <f>IF(ISNA(VLOOKUP(Q15,Pilotos!$E$2:$F$7,2)),P63,P63+VLOOKUP(Q15,Pilotos!$E$2:$F$7,2))</f>
        <v>42</v>
      </c>
      <c r="R63" s="13">
        <f>IF(ISNA(VLOOKUP(R15,Pilotos!$E$2:$F$7,2)),Q63,Q63+VLOOKUP(R15,Pilotos!$E$2:$F$7,2))</f>
        <v>42</v>
      </c>
      <c r="S63" s="13">
        <f t="shared" si="6"/>
        <v>42</v>
      </c>
    </row>
    <row r="64" spans="1:19" ht="10.5">
      <c r="A64" s="14" t="s">
        <v>28</v>
      </c>
      <c r="B64" s="13" t="str">
        <f>IF(ISNA(VLOOKUP(B16,Pilotos!$E$2:$F$7,2)),"0",VLOOKUP(B16,Pilotos!$E$2:$F$7,2))</f>
        <v>0</v>
      </c>
      <c r="C64" s="13">
        <f>IF(ISNA(VLOOKUP(C16,Pilotos!$E$2:$F$7,2)),B64,B64+VLOOKUP(C16,Pilotos!$E$2:$F$7,2))</f>
        <v>2</v>
      </c>
      <c r="D64" s="13">
        <f>IF(ISNA(VLOOKUP(D16,Pilotos!$E$2:$F$7,2)),C64,C64+VLOOKUP(D16,Pilotos!$E$2:$F$7,2))</f>
        <v>2</v>
      </c>
      <c r="E64" s="13">
        <f>IF(ISNA(VLOOKUP(E16,Pilotos!$E$2:$F$7,2)),D64,D64+VLOOKUP(E16,Pilotos!$E$2:$F$7,2))</f>
        <v>2</v>
      </c>
      <c r="F64" s="13">
        <f>IF(ISNA(VLOOKUP(F16,Pilotos!$E$2:$F$7,2)),E64,E64+VLOOKUP(F16,Pilotos!$E$2:$F$7,2))</f>
        <v>5</v>
      </c>
      <c r="G64" s="13">
        <f>IF(ISNA(VLOOKUP(G16,Pilotos!$E$2:$F$7,2)),F64,F64+VLOOKUP(G16,Pilotos!$E$2:$F$7,2))</f>
        <v>5</v>
      </c>
      <c r="H64" s="13">
        <f>IF(ISNA(VLOOKUP(H16,Pilotos!$E$2:$F$7,2)),G64,G64+VLOOKUP(H16,Pilotos!$E$2:$F$7,2))</f>
        <v>5</v>
      </c>
      <c r="I64" s="13">
        <f>IF(ISNA(VLOOKUP(I16,Pilotos!$E$2:$F$7,2)),H64,H64+VLOOKUP(I16,Pilotos!$E$2:$F$7,2))</f>
        <v>5</v>
      </c>
      <c r="J64" s="13">
        <f>IF(ISNA(VLOOKUP(J16,Pilotos!$E$2:$F$7,2)),I64,I64+VLOOKUP(J16,Pilotos!$E$2:$F$7,2))</f>
        <v>5</v>
      </c>
      <c r="K64" s="13">
        <f>IF(ISNA(VLOOKUP(K16,Pilotos!$E$2:$F$7,2)),J64,J64+VLOOKUP(K16,Pilotos!$E$2:$F$7,2))</f>
        <v>6</v>
      </c>
      <c r="L64" s="13">
        <f>IF(ISNA(VLOOKUP(L16,Pilotos!$E$2:$F$7,2)),K64,K64+VLOOKUP(L16,Pilotos!$E$2:$F$7,2))</f>
        <v>6</v>
      </c>
      <c r="M64" s="13">
        <f>IF(ISNA(VLOOKUP(M16,Pilotos!$E$2:$F$7,2)),L64,L64+VLOOKUP(M16,Pilotos!$E$2:$F$7,2))</f>
        <v>7</v>
      </c>
      <c r="N64" s="13">
        <f>IF(ISNA(VLOOKUP(N16,Pilotos!$E$2:$F$7,2)),M64,M64+VLOOKUP(N16,Pilotos!$E$2:$F$7,2))</f>
        <v>7</v>
      </c>
      <c r="O64" s="13">
        <f>IF(ISNA(VLOOKUP(O16,Pilotos!$E$2:$F$7,2)),N64,N64+VLOOKUP(O16,Pilotos!$E$2:$F$7,2))</f>
        <v>7</v>
      </c>
      <c r="P64" s="13">
        <f>IF(ISNA(VLOOKUP(P16,Pilotos!$E$2:$F$7,2)),O64,O64+VLOOKUP(P16,Pilotos!$E$2:$F$7,2))</f>
        <v>7</v>
      </c>
      <c r="Q64" s="13">
        <f>IF(ISNA(VLOOKUP(Q16,Pilotos!$E$2:$F$7,2)),P64,P64+VLOOKUP(Q16,Pilotos!$E$2:$F$7,2))</f>
        <v>7</v>
      </c>
      <c r="R64" s="13">
        <f>IF(ISNA(VLOOKUP(R16,Pilotos!$E$2:$F$7,2)),Q64,Q64+VLOOKUP(R16,Pilotos!$E$2:$F$7,2))</f>
        <v>7</v>
      </c>
      <c r="S64" s="13">
        <f t="shared" si="6"/>
        <v>7</v>
      </c>
    </row>
    <row r="65" spans="1:19" ht="10.5">
      <c r="A65" s="14" t="s">
        <v>29</v>
      </c>
      <c r="B65" s="13" t="str">
        <f>IF(ISNA(VLOOKUP(B17,Pilotos!$E$2:$F$7,2)),"0",VLOOKUP(B17,Pilotos!$E$2:$F$7,2))</f>
        <v>0</v>
      </c>
      <c r="C65" s="13">
        <f>IF(ISNA(VLOOKUP(C17,Pilotos!$E$2:$F$7,2)),B65,B65+VLOOKUP(C17,Pilotos!$E$2:$F$7,2))</f>
        <v>1</v>
      </c>
      <c r="D65" s="13">
        <f>IF(ISNA(VLOOKUP(D17,Pilotos!$E$2:$F$7,2)),C65,C65+VLOOKUP(D17,Pilotos!$E$2:$F$7,2))</f>
        <v>1</v>
      </c>
      <c r="E65" s="13">
        <f>IF(ISNA(VLOOKUP(E17,Pilotos!$E$2:$F$7,2)),D65,D65+VLOOKUP(E17,Pilotos!$E$2:$F$7,2))</f>
        <v>1</v>
      </c>
      <c r="F65" s="13">
        <f>IF(ISNA(VLOOKUP(F17,Pilotos!$E$2:$F$7,2)),E65,E65+VLOOKUP(F17,Pilotos!$E$2:$F$7,2))</f>
        <v>3</v>
      </c>
      <c r="G65" s="13">
        <f>IF(ISNA(VLOOKUP(G17,Pilotos!$E$2:$F$7,2)),F65,F65+VLOOKUP(G17,Pilotos!$E$2:$F$7,2))</f>
        <v>3</v>
      </c>
      <c r="H65" s="13">
        <f>IF(ISNA(VLOOKUP(H17,Pilotos!$E$2:$F$7,2)),G65,G65+VLOOKUP(H17,Pilotos!$E$2:$F$7,2))</f>
        <v>3</v>
      </c>
      <c r="I65" s="13">
        <f>IF(ISNA(VLOOKUP(I17,Pilotos!$E$2:$F$7,2)),H65,H65+VLOOKUP(I17,Pilotos!$E$2:$F$7,2))</f>
        <v>3</v>
      </c>
      <c r="J65" s="13">
        <f>IF(ISNA(VLOOKUP(J17,Pilotos!$E$2:$F$7,2)),I65,I65+VLOOKUP(J17,Pilotos!$E$2:$F$7,2))</f>
        <v>4</v>
      </c>
      <c r="K65" s="13">
        <f>IF(ISNA(VLOOKUP(K17,Pilotos!$E$2:$F$7,2)),J65,J65+VLOOKUP(K17,Pilotos!$E$2:$F$7,2))</f>
        <v>4</v>
      </c>
      <c r="L65" s="13">
        <f>IF(ISNA(VLOOKUP(L17,Pilotos!$E$2:$F$7,2)),K65,K65+VLOOKUP(L17,Pilotos!$E$2:$F$7,2))</f>
        <v>4</v>
      </c>
      <c r="M65" s="13">
        <f>IF(ISNA(VLOOKUP(M17,Pilotos!$E$2:$F$7,2)),L65,L65+VLOOKUP(M17,Pilotos!$E$2:$F$7,2))</f>
        <v>4</v>
      </c>
      <c r="N65" s="13">
        <f>IF(ISNA(VLOOKUP(N17,Pilotos!$E$2:$F$7,2)),M65,M65+VLOOKUP(N17,Pilotos!$E$2:$F$7,2))</f>
        <v>4</v>
      </c>
      <c r="O65" s="13">
        <f>IF(ISNA(VLOOKUP(O17,Pilotos!$E$2:$F$7,2)),N65,N65+VLOOKUP(O17,Pilotos!$E$2:$F$7,2))</f>
        <v>4</v>
      </c>
      <c r="P65" s="13">
        <f>IF(ISNA(VLOOKUP(P17,Pilotos!$E$2:$F$7,2)),O65,O65+VLOOKUP(P17,Pilotos!$E$2:$F$7,2))</f>
        <v>4</v>
      </c>
      <c r="Q65" s="13">
        <f>IF(ISNA(VLOOKUP(Q17,Pilotos!$E$2:$F$7,2)),P65,P65+VLOOKUP(Q17,Pilotos!$E$2:$F$7,2))</f>
        <v>4</v>
      </c>
      <c r="R65" s="13">
        <f>IF(ISNA(VLOOKUP(R17,Pilotos!$E$2:$F$7,2)),Q65,Q65+VLOOKUP(R17,Pilotos!$E$2:$F$7,2))</f>
        <v>4</v>
      </c>
      <c r="S65" s="13">
        <f t="shared" si="6"/>
        <v>4</v>
      </c>
    </row>
    <row r="66" spans="1:19" ht="10.5">
      <c r="A66" s="14" t="s">
        <v>30</v>
      </c>
      <c r="B66" s="13" t="str">
        <f>IF(ISNA(VLOOKUP(B18,Pilotos!$E$2:$F$7,2)),"0",VLOOKUP(B18,Pilotos!$E$2:$F$7,2))</f>
        <v>0</v>
      </c>
      <c r="C66" s="13" t="str">
        <f>IF(ISNA(VLOOKUP(C18,Pilotos!$E$2:$F$7,2)),B66,B66+VLOOKUP(C18,Pilotos!$E$2:$F$7,2))</f>
        <v>0</v>
      </c>
      <c r="D66" s="13" t="str">
        <f>IF(ISNA(VLOOKUP(D18,Pilotos!$E$2:$F$7,2)),C66,C66+VLOOKUP(D18,Pilotos!$E$2:$F$7,2))</f>
        <v>0</v>
      </c>
      <c r="E66" s="13" t="str">
        <f>IF(ISNA(VLOOKUP(E18,Pilotos!$E$2:$F$7,2)),D66,D66+VLOOKUP(E18,Pilotos!$E$2:$F$7,2))</f>
        <v>0</v>
      </c>
      <c r="F66" s="13" t="str">
        <f>IF(ISNA(VLOOKUP(F18,Pilotos!$E$2:$F$7,2)),E66,E66+VLOOKUP(F18,Pilotos!$E$2:$F$7,2))</f>
        <v>0</v>
      </c>
      <c r="G66" s="13">
        <f>IF(ISNA(VLOOKUP(G18,Pilotos!$E$2:$F$7,2)),F66,F66+VLOOKUP(G18,Pilotos!$E$2:$F$7,2))</f>
        <v>2</v>
      </c>
      <c r="H66" s="13">
        <f>IF(ISNA(VLOOKUP(H18,Pilotos!$E$2:$F$7,2)),G66,G66+VLOOKUP(H18,Pilotos!$E$2:$F$7,2))</f>
        <v>4</v>
      </c>
      <c r="I66" s="13">
        <f>IF(ISNA(VLOOKUP(I18,Pilotos!$E$2:$F$7,2)),H66,H66+VLOOKUP(I18,Pilotos!$E$2:$F$7,2))</f>
        <v>6</v>
      </c>
      <c r="J66" s="13">
        <f>IF(ISNA(VLOOKUP(J18,Pilotos!$E$2:$F$7,2)),I66,I66+VLOOKUP(J18,Pilotos!$E$2:$F$7,2))</f>
        <v>6</v>
      </c>
      <c r="K66" s="13">
        <f>IF(ISNA(VLOOKUP(K18,Pilotos!$E$2:$F$7,2)),J66,J66+VLOOKUP(K18,Pilotos!$E$2:$F$7,2))</f>
        <v>6</v>
      </c>
      <c r="L66" s="13">
        <f>IF(ISNA(VLOOKUP(L18,Pilotos!$E$2:$F$7,2)),K66,K66+VLOOKUP(L18,Pilotos!$E$2:$F$7,2))</f>
        <v>6</v>
      </c>
      <c r="M66" s="13">
        <f>IF(ISNA(VLOOKUP(M18,Pilotos!$E$2:$F$7,2)),L66,L66+VLOOKUP(M18,Pilotos!$E$2:$F$7,2))</f>
        <v>6</v>
      </c>
      <c r="N66" s="13">
        <f>IF(ISNA(VLOOKUP(N18,Pilotos!$E$2:$F$7,2)),M66,M66+VLOOKUP(N18,Pilotos!$E$2:$F$7,2))</f>
        <v>6</v>
      </c>
      <c r="O66" s="13">
        <f>IF(ISNA(VLOOKUP(O18,Pilotos!$E$2:$F$7,2)),N66,N66+VLOOKUP(O18,Pilotos!$E$2:$F$7,2))</f>
        <v>6</v>
      </c>
      <c r="P66" s="13">
        <f>IF(ISNA(VLOOKUP(P18,Pilotos!$E$2:$F$7,2)),O66,O66+VLOOKUP(P18,Pilotos!$E$2:$F$7,2))</f>
        <v>6</v>
      </c>
      <c r="Q66" s="13">
        <f>IF(ISNA(VLOOKUP(Q18,Pilotos!$E$2:$F$7,2)),P66,P66+VLOOKUP(Q18,Pilotos!$E$2:$F$7,2))</f>
        <v>6</v>
      </c>
      <c r="R66" s="13">
        <f>IF(ISNA(VLOOKUP(R18,Pilotos!$E$2:$F$7,2)),Q66,Q66+VLOOKUP(R18,Pilotos!$E$2:$F$7,2))</f>
        <v>6</v>
      </c>
      <c r="S66" s="13">
        <f t="shared" si="6"/>
        <v>6</v>
      </c>
    </row>
    <row r="67" spans="1:19" ht="10.5">
      <c r="A67" s="14" t="s">
        <v>31</v>
      </c>
      <c r="B67" s="13" t="str">
        <f>IF(ISNA(VLOOKUP(B19,Pilotos!$E$2:$F$7,2)),"0",VLOOKUP(B19,Pilotos!$E$2:$F$7,2))</f>
        <v>0</v>
      </c>
      <c r="C67" s="13" t="str">
        <f>IF(ISNA(VLOOKUP(C19,Pilotos!$E$2:$F$7,2)),B67,B67+VLOOKUP(C19,Pilotos!$E$2:$F$7,2))</f>
        <v>0</v>
      </c>
      <c r="D67" s="13" t="str">
        <f>IF(ISNA(VLOOKUP(D19,Pilotos!$E$2:$F$7,2)),C67,C67+VLOOKUP(D19,Pilotos!$E$2:$F$7,2))</f>
        <v>0</v>
      </c>
      <c r="E67" s="13" t="str">
        <f>IF(ISNA(VLOOKUP(E19,Pilotos!$E$2:$F$7,2)),D67,D67+VLOOKUP(E19,Pilotos!$E$2:$F$7,2))</f>
        <v>0</v>
      </c>
      <c r="F67" s="13" t="str">
        <f>IF(ISNA(VLOOKUP(F19,Pilotos!$E$2:$F$7,2)),E67,E67+VLOOKUP(F19,Pilotos!$E$2:$F$7,2))</f>
        <v>0</v>
      </c>
      <c r="G67" s="13" t="str">
        <f>IF(ISNA(VLOOKUP(G19,Pilotos!$E$2:$F$7,2)),F67,F67+VLOOKUP(G19,Pilotos!$E$2:$F$7,2))</f>
        <v>0</v>
      </c>
      <c r="H67" s="13" t="str">
        <f>IF(ISNA(VLOOKUP(H19,Pilotos!$E$2:$F$7,2)),G67,G67+VLOOKUP(H19,Pilotos!$E$2:$F$7,2))</f>
        <v>0</v>
      </c>
      <c r="I67" s="13" t="str">
        <f>IF(ISNA(VLOOKUP(I19,Pilotos!$E$2:$F$7,2)),H67,H67+VLOOKUP(I19,Pilotos!$E$2:$F$7,2))</f>
        <v>0</v>
      </c>
      <c r="J67" s="13" t="str">
        <f>IF(ISNA(VLOOKUP(J19,Pilotos!$E$2:$F$7,2)),I67,I67+VLOOKUP(J19,Pilotos!$E$2:$F$7,2))</f>
        <v>0</v>
      </c>
      <c r="K67" s="13" t="str">
        <f>IF(ISNA(VLOOKUP(K19,Pilotos!$E$2:$F$7,2)),J67,J67+VLOOKUP(K19,Pilotos!$E$2:$F$7,2))</f>
        <v>0</v>
      </c>
      <c r="L67" s="13" t="str">
        <f>IF(ISNA(VLOOKUP(L19,Pilotos!$E$2:$F$7,2)),K67,K67+VLOOKUP(L19,Pilotos!$E$2:$F$7,2))</f>
        <v>0</v>
      </c>
      <c r="M67" s="13" t="str">
        <f>IF(ISNA(VLOOKUP(M19,Pilotos!$E$2:$F$7,2)),L67,L67+VLOOKUP(M19,Pilotos!$E$2:$F$7,2))</f>
        <v>0</v>
      </c>
      <c r="N67" s="13" t="str">
        <f>IF(ISNA(VLOOKUP(N19,Pilotos!$E$2:$F$7,2)),M67,M67+VLOOKUP(N19,Pilotos!$E$2:$F$7,2))</f>
        <v>0</v>
      </c>
      <c r="O67" s="13" t="str">
        <f>IF(ISNA(VLOOKUP(O19,Pilotos!$E$2:$F$7,2)),N67,N67+VLOOKUP(O19,Pilotos!$E$2:$F$7,2))</f>
        <v>0</v>
      </c>
      <c r="P67" s="13" t="str">
        <f>IF(ISNA(VLOOKUP(P19,Pilotos!$E$2:$F$7,2)),O67,O67+VLOOKUP(P19,Pilotos!$E$2:$F$7,2))</f>
        <v>0</v>
      </c>
      <c r="Q67" s="13" t="str">
        <f>IF(ISNA(VLOOKUP(Q19,Pilotos!$E$2:$F$7,2)),P67,P67+VLOOKUP(Q19,Pilotos!$E$2:$F$7,2))</f>
        <v>0</v>
      </c>
      <c r="R67" s="13">
        <f>IF(ISNA(VLOOKUP(R19,Pilotos!$E$2:$F$7,2)),Q67,Q67+VLOOKUP(R19,Pilotos!$E$2:$F$7,2))</f>
        <v>2</v>
      </c>
      <c r="S67" s="13">
        <f t="shared" si="6"/>
        <v>2</v>
      </c>
    </row>
    <row r="68" spans="1:19" ht="10.5">
      <c r="A68" s="14" t="s">
        <v>32</v>
      </c>
      <c r="B68" s="13" t="str">
        <f>IF(ISNA(VLOOKUP(B20,Pilotos!$E$2:$F$7,2)),"0",VLOOKUP(B20,Pilotos!$E$2:$F$7,2))</f>
        <v>0</v>
      </c>
      <c r="C68" s="13" t="str">
        <f>IF(ISNA(VLOOKUP(C20,Pilotos!$E$2:$F$7,2)),B68,B68+VLOOKUP(C20,Pilotos!$E$2:$F$7,2))</f>
        <v>0</v>
      </c>
      <c r="D68" s="13" t="str">
        <f>IF(ISNA(VLOOKUP(D20,Pilotos!$E$2:$F$7,2)),C68,C68+VLOOKUP(D20,Pilotos!$E$2:$F$7,2))</f>
        <v>0</v>
      </c>
      <c r="E68" s="13" t="str">
        <f>IF(ISNA(VLOOKUP(E20,Pilotos!$E$2:$F$7,2)),D68,D68+VLOOKUP(E20,Pilotos!$E$2:$F$7,2))</f>
        <v>0</v>
      </c>
      <c r="F68" s="13" t="str">
        <f>IF(ISNA(VLOOKUP(F20,Pilotos!$E$2:$F$7,2)),E68,E68+VLOOKUP(F20,Pilotos!$E$2:$F$7,2))</f>
        <v>0</v>
      </c>
      <c r="G68" s="13" t="str">
        <f>IF(ISNA(VLOOKUP(G20,Pilotos!$E$2:$F$7,2)),F68,F68+VLOOKUP(G20,Pilotos!$E$2:$F$7,2))</f>
        <v>0</v>
      </c>
      <c r="H68" s="13" t="str">
        <f>IF(ISNA(VLOOKUP(H20,Pilotos!$E$2:$F$7,2)),G68,G68+VLOOKUP(H20,Pilotos!$E$2:$F$7,2))</f>
        <v>0</v>
      </c>
      <c r="I68" s="13" t="str">
        <f>IF(ISNA(VLOOKUP(I20,Pilotos!$E$2:$F$7,2)),H68,H68+VLOOKUP(I20,Pilotos!$E$2:$F$7,2))</f>
        <v>0</v>
      </c>
      <c r="J68" s="13" t="str">
        <f>IF(ISNA(VLOOKUP(J20,Pilotos!$E$2:$F$7,2)),I68,I68+VLOOKUP(J20,Pilotos!$E$2:$F$7,2))</f>
        <v>0</v>
      </c>
      <c r="K68" s="13">
        <f>IF(ISNA(VLOOKUP(K20,Pilotos!$E$2:$F$7,2)),J68,J68+VLOOKUP(K20,Pilotos!$E$2:$F$7,2))</f>
        <v>3</v>
      </c>
      <c r="L68" s="13">
        <f>IF(ISNA(VLOOKUP(L20,Pilotos!$E$2:$F$7,2)),K68,K68+VLOOKUP(L20,Pilotos!$E$2:$F$7,2))</f>
        <v>3</v>
      </c>
      <c r="M68" s="13">
        <f>IF(ISNA(VLOOKUP(M20,Pilotos!$E$2:$F$7,2)),L68,L68+VLOOKUP(M20,Pilotos!$E$2:$F$7,2))</f>
        <v>3</v>
      </c>
      <c r="N68" s="13">
        <f>IF(ISNA(VLOOKUP(N20,Pilotos!$E$2:$F$7,2)),M68,M68+VLOOKUP(N20,Pilotos!$E$2:$F$7,2))</f>
        <v>4</v>
      </c>
      <c r="O68" s="13">
        <f>IF(ISNA(VLOOKUP(O20,Pilotos!$E$2:$F$7,2)),N68,N68+VLOOKUP(O20,Pilotos!$E$2:$F$7,2))</f>
        <v>4</v>
      </c>
      <c r="P68" s="13">
        <f>IF(ISNA(VLOOKUP(P20,Pilotos!$E$2:$F$7,2)),O68,O68+VLOOKUP(P20,Pilotos!$E$2:$F$7,2))</f>
        <v>4</v>
      </c>
      <c r="Q68" s="13">
        <f>IF(ISNA(VLOOKUP(Q20,Pilotos!$E$2:$F$7,2)),P68,P68+VLOOKUP(Q20,Pilotos!$E$2:$F$7,2))</f>
        <v>5</v>
      </c>
      <c r="R68" s="13">
        <f>IF(ISNA(VLOOKUP(R20,Pilotos!$E$2:$F$7,2)),Q68,Q68+VLOOKUP(R20,Pilotos!$E$2:$F$7,2))</f>
        <v>5</v>
      </c>
      <c r="S68" s="13">
        <f t="shared" si="6"/>
        <v>5</v>
      </c>
    </row>
    <row r="69" spans="1:19" ht="10.5">
      <c r="A69" s="14" t="s">
        <v>33</v>
      </c>
      <c r="B69" s="13" t="str">
        <f>IF(ISNA(VLOOKUP(B21,Pilotos!$E$2:$F$7,2)),"0",VLOOKUP(B21,Pilotos!$E$2:$F$7,2))</f>
        <v>0</v>
      </c>
      <c r="C69" s="13" t="str">
        <f>IF(ISNA(VLOOKUP(C21,Pilotos!$E$2:$F$7,2)),B69,B69+VLOOKUP(C21,Pilotos!$E$2:$F$7,2))</f>
        <v>0</v>
      </c>
      <c r="D69" s="13" t="str">
        <f>IF(ISNA(VLOOKUP(D21,Pilotos!$E$2:$F$7,2)),C69,C69+VLOOKUP(D21,Pilotos!$E$2:$F$7,2))</f>
        <v>0</v>
      </c>
      <c r="E69" s="13" t="str">
        <f>IF(ISNA(VLOOKUP(E21,Pilotos!$E$2:$F$7,2)),D69,D69+VLOOKUP(E21,Pilotos!$E$2:$F$7,2))</f>
        <v>0</v>
      </c>
      <c r="F69" s="13" t="str">
        <f>IF(ISNA(VLOOKUP(F21,Pilotos!$E$2:$F$7,2)),E69,E69+VLOOKUP(F21,Pilotos!$E$2:$F$7,2))</f>
        <v>0</v>
      </c>
      <c r="G69" s="13" t="str">
        <f>IF(ISNA(VLOOKUP(G21,Pilotos!$E$2:$F$7,2)),F69,F69+VLOOKUP(G21,Pilotos!$E$2:$F$7,2))</f>
        <v>0</v>
      </c>
      <c r="H69" s="13" t="str">
        <f>IF(ISNA(VLOOKUP(H21,Pilotos!$E$2:$F$7,2)),G69,G69+VLOOKUP(H21,Pilotos!$E$2:$F$7,2))</f>
        <v>0</v>
      </c>
      <c r="I69" s="13" t="str">
        <f>IF(ISNA(VLOOKUP(I21,Pilotos!$E$2:$F$7,2)),H69,H69+VLOOKUP(I21,Pilotos!$E$2:$F$7,2))</f>
        <v>0</v>
      </c>
      <c r="J69" s="13" t="str">
        <f>IF(ISNA(VLOOKUP(J21,Pilotos!$E$2:$F$7,2)),I69,I69+VLOOKUP(J21,Pilotos!$E$2:$F$7,2))</f>
        <v>0</v>
      </c>
      <c r="K69" s="13">
        <f>IF(ISNA(VLOOKUP(K21,Pilotos!$E$2:$F$7,2)),J69,J69+VLOOKUP(K21,Pilotos!$E$2:$F$7,2))</f>
        <v>2</v>
      </c>
      <c r="L69" s="13">
        <f>IF(ISNA(VLOOKUP(L21,Pilotos!$E$2:$F$7,2)),K69,K69+VLOOKUP(L21,Pilotos!$E$2:$F$7,2))</f>
        <v>2</v>
      </c>
      <c r="M69" s="13">
        <f>IF(ISNA(VLOOKUP(M21,Pilotos!$E$2:$F$7,2)),L69,L69+VLOOKUP(M21,Pilotos!$E$2:$F$7,2))</f>
        <v>2</v>
      </c>
      <c r="N69" s="13">
        <f>IF(ISNA(VLOOKUP(N21,Pilotos!$E$2:$F$7,2)),M69,M69+VLOOKUP(N21,Pilotos!$E$2:$F$7,2))</f>
        <v>2</v>
      </c>
      <c r="O69" s="13">
        <f>IF(ISNA(VLOOKUP(O21,Pilotos!$E$2:$F$7,2)),N69,N69+VLOOKUP(O21,Pilotos!$E$2:$F$7,2))</f>
        <v>2</v>
      </c>
      <c r="P69" s="13">
        <f>IF(ISNA(VLOOKUP(P21,Pilotos!$E$2:$F$7,2)),O69,O69+VLOOKUP(P21,Pilotos!$E$2:$F$7,2))</f>
        <v>3</v>
      </c>
      <c r="Q69" s="13">
        <f>IF(ISNA(VLOOKUP(Q21,Pilotos!$E$2:$F$7,2)),P69,P69+VLOOKUP(Q21,Pilotos!$E$2:$F$7,2))</f>
        <v>3</v>
      </c>
      <c r="R69" s="13">
        <f>IF(ISNA(VLOOKUP(R21,Pilotos!$E$2:$F$7,2)),Q69,Q69+VLOOKUP(R21,Pilotos!$E$2:$F$7,2))</f>
        <v>3</v>
      </c>
      <c r="S69" s="13">
        <f t="shared" si="6"/>
        <v>3</v>
      </c>
    </row>
    <row r="70" spans="1:19" ht="10.5">
      <c r="A70" s="14" t="s">
        <v>34</v>
      </c>
      <c r="B70" s="13" t="str">
        <f>IF(ISNA(VLOOKUP(B22,Pilotos!$E$2:$F$7,2)),"0",VLOOKUP(B22,Pilotos!$E$2:$F$7,2))</f>
        <v>0</v>
      </c>
      <c r="C70" s="13" t="str">
        <f>IF(ISNA(VLOOKUP(C22,Pilotos!$E$2:$F$7,2)),B70,B70+VLOOKUP(C22,Pilotos!$E$2:$F$7,2))</f>
        <v>0</v>
      </c>
      <c r="D70" s="13" t="str">
        <f>IF(ISNA(VLOOKUP(D22,Pilotos!$E$2:$F$7,2)),C70,C70+VLOOKUP(D22,Pilotos!$E$2:$F$7,2))</f>
        <v>0</v>
      </c>
      <c r="E70" s="13" t="str">
        <f>IF(ISNA(VLOOKUP(E22,Pilotos!$E$2:$F$7,2)),D70,D70+VLOOKUP(E22,Pilotos!$E$2:$F$7,2))</f>
        <v>0</v>
      </c>
      <c r="F70" s="13" t="str">
        <f>IF(ISNA(VLOOKUP(F22,Pilotos!$E$2:$F$7,2)),E70,E70+VLOOKUP(F22,Pilotos!$E$2:$F$7,2))</f>
        <v>0</v>
      </c>
      <c r="G70" s="13" t="str">
        <f>IF(ISNA(VLOOKUP(G22,Pilotos!$E$2:$F$7,2)),F70,F70+VLOOKUP(G22,Pilotos!$E$2:$F$7,2))</f>
        <v>0</v>
      </c>
      <c r="H70" s="13">
        <f>IF(ISNA(VLOOKUP(H22,Pilotos!$E$2:$F$7,2)),G70,G70+VLOOKUP(H22,Pilotos!$E$2:$F$7,2))</f>
        <v>3</v>
      </c>
      <c r="I70" s="13">
        <f>IF(ISNA(VLOOKUP(I22,Pilotos!$E$2:$F$7,2)),H70,H70+VLOOKUP(I22,Pilotos!$E$2:$F$7,2))</f>
        <v>4</v>
      </c>
      <c r="J70" s="13">
        <f>IF(ISNA(VLOOKUP(J22,Pilotos!$E$2:$F$7,2)),I70,I70+VLOOKUP(J22,Pilotos!$E$2:$F$7,2))</f>
        <v>4</v>
      </c>
      <c r="K70" s="13">
        <f>IF(ISNA(VLOOKUP(K22,Pilotos!$E$2:$F$7,2)),J70,J70+VLOOKUP(K22,Pilotos!$E$2:$F$7,2))</f>
        <v>4</v>
      </c>
      <c r="L70" s="13">
        <f>IF(ISNA(VLOOKUP(L22,Pilotos!$E$2:$F$7,2)),K70,K70+VLOOKUP(L22,Pilotos!$E$2:$F$7,2))</f>
        <v>4</v>
      </c>
      <c r="M70" s="13">
        <f>IF(ISNA(VLOOKUP(M22,Pilotos!$E$2:$F$7,2)),L70,L70+VLOOKUP(M22,Pilotos!$E$2:$F$7,2))</f>
        <v>4</v>
      </c>
      <c r="N70" s="13">
        <f>IF(ISNA(VLOOKUP(N22,Pilotos!$E$2:$F$7,2)),M70,M70+VLOOKUP(N22,Pilotos!$E$2:$F$7,2))</f>
        <v>4</v>
      </c>
      <c r="O70" s="13">
        <f>IF(ISNA(VLOOKUP(O22,Pilotos!$E$2:$F$7,2)),N70,N70+VLOOKUP(O22,Pilotos!$E$2:$F$7,2))</f>
        <v>4</v>
      </c>
      <c r="P70" s="13">
        <f>IF(ISNA(VLOOKUP(P22,Pilotos!$E$2:$F$7,2)),O70,O70+VLOOKUP(P22,Pilotos!$E$2:$F$7,2))</f>
        <v>7</v>
      </c>
      <c r="Q70" s="13">
        <f>IF(ISNA(VLOOKUP(Q22,Pilotos!$E$2:$F$7,2)),P70,P70+VLOOKUP(Q22,Pilotos!$E$2:$F$7,2))</f>
        <v>9</v>
      </c>
      <c r="R70" s="13">
        <f>IF(ISNA(VLOOKUP(R22,Pilotos!$E$2:$F$7,2)),Q70,Q70+VLOOKUP(R22,Pilotos!$E$2:$F$7,2))</f>
        <v>9</v>
      </c>
      <c r="S70" s="13">
        <f t="shared" si="6"/>
        <v>9</v>
      </c>
    </row>
    <row r="71" spans="1:19" ht="10.5">
      <c r="A71" s="14" t="s">
        <v>35</v>
      </c>
      <c r="B71" s="13" t="str">
        <f>IF(ISNA(VLOOKUP(B23,Pilotos!$E$2:$F$7,2)),"0",VLOOKUP(B23,Pilotos!$E$2:$F$7,2))</f>
        <v>0</v>
      </c>
      <c r="C71" s="13">
        <f>IF(ISNA(VLOOKUP(C23,Pilotos!$E$2:$F$7,2)),B71,B71+VLOOKUP(C23,Pilotos!$E$2:$F$7,2))</f>
        <v>3</v>
      </c>
      <c r="D71" s="13">
        <f>IF(ISNA(VLOOKUP(D23,Pilotos!$E$2:$F$7,2)),C71,C71+VLOOKUP(D23,Pilotos!$E$2:$F$7,2))</f>
        <v>6</v>
      </c>
      <c r="E71" s="13">
        <f>IF(ISNA(VLOOKUP(E23,Pilotos!$E$2:$F$7,2)),D71,D71+VLOOKUP(E23,Pilotos!$E$2:$F$7,2))</f>
        <v>8</v>
      </c>
      <c r="F71" s="13">
        <f>IF(ISNA(VLOOKUP(F23,Pilotos!$E$2:$F$7,2)),E71,E71+VLOOKUP(F23,Pilotos!$E$2:$F$7,2))</f>
        <v>8</v>
      </c>
      <c r="G71" s="13">
        <f>IF(ISNA(VLOOKUP(G23,Pilotos!$E$2:$F$7,2)),F71,F71+VLOOKUP(G23,Pilotos!$E$2:$F$7,2))</f>
        <v>8</v>
      </c>
      <c r="H71" s="13">
        <f>IF(ISNA(VLOOKUP(H23,Pilotos!$E$2:$F$7,2)),G71,G71+VLOOKUP(H23,Pilotos!$E$2:$F$7,2))</f>
        <v>8</v>
      </c>
      <c r="I71" s="13">
        <f>IF(ISNA(VLOOKUP(I23,Pilotos!$E$2:$F$7,2)),H71,H71+VLOOKUP(I23,Pilotos!$E$2:$F$7,2))</f>
        <v>8</v>
      </c>
      <c r="J71" s="13">
        <f>IF(ISNA(VLOOKUP(J23,Pilotos!$E$2:$F$7,2)),I71,I71+VLOOKUP(J23,Pilotos!$E$2:$F$7,2))</f>
        <v>10</v>
      </c>
      <c r="K71" s="13">
        <f>IF(ISNA(VLOOKUP(K23,Pilotos!$E$2:$F$7,2)),J71,J71+VLOOKUP(K23,Pilotos!$E$2:$F$7,2))</f>
        <v>10</v>
      </c>
      <c r="L71" s="13">
        <f>IF(ISNA(VLOOKUP(L23,Pilotos!$E$2:$F$7,2)),K71,K71+VLOOKUP(L23,Pilotos!$E$2:$F$7,2))</f>
        <v>11</v>
      </c>
      <c r="M71" s="13">
        <f>IF(ISNA(VLOOKUP(M23,Pilotos!$E$2:$F$7,2)),L71,L71+VLOOKUP(M23,Pilotos!$E$2:$F$7,2))</f>
        <v>11</v>
      </c>
      <c r="N71" s="13">
        <f>IF(ISNA(VLOOKUP(N23,Pilotos!$E$2:$F$7,2)),M71,M71+VLOOKUP(N23,Pilotos!$E$2:$F$7,2))</f>
        <v>11</v>
      </c>
      <c r="O71" s="13">
        <f>IF(ISNA(VLOOKUP(O23,Pilotos!$E$2:$F$7,2)),N71,N71+VLOOKUP(O23,Pilotos!$E$2:$F$7,2))</f>
        <v>11</v>
      </c>
      <c r="P71" s="13">
        <f>IF(ISNA(VLOOKUP(P23,Pilotos!$E$2:$F$7,2)),O71,O71+VLOOKUP(P23,Pilotos!$E$2:$F$7,2))</f>
        <v>13</v>
      </c>
      <c r="Q71" s="13">
        <f>IF(ISNA(VLOOKUP(Q23,Pilotos!$E$2:$F$7,2)),P71,P71+VLOOKUP(Q23,Pilotos!$E$2:$F$7,2))</f>
        <v>13</v>
      </c>
      <c r="R71" s="13">
        <f>IF(ISNA(VLOOKUP(R23,Pilotos!$E$2:$F$7,2)),Q71,Q71+VLOOKUP(R23,Pilotos!$E$2:$F$7,2))</f>
        <v>14</v>
      </c>
      <c r="S71" s="13">
        <f t="shared" si="6"/>
        <v>14</v>
      </c>
    </row>
    <row r="72" spans="1:19" ht="10.5">
      <c r="A72" s="14" t="s">
        <v>36</v>
      </c>
      <c r="B72" s="13">
        <f>IF(ISNA(VLOOKUP(B24,Pilotos!$E$2:$F$7,2)),"0",VLOOKUP(B24,Pilotos!$E$2:$F$7,2))</f>
        <v>3</v>
      </c>
      <c r="C72" s="13">
        <f>IF(ISNA(VLOOKUP(C24,Pilotos!$E$2:$F$7,2)),B72,B72+VLOOKUP(C24,Pilotos!$E$2:$F$7,2))</f>
        <v>3</v>
      </c>
      <c r="D72" s="13">
        <f>IF(ISNA(VLOOKUP(D24,Pilotos!$E$2:$F$7,2)),C72,C72+VLOOKUP(D24,Pilotos!$E$2:$F$7,2))</f>
        <v>3</v>
      </c>
      <c r="E72" s="13">
        <f>IF(ISNA(VLOOKUP(E24,Pilotos!$E$2:$F$7,2)),D72,D72+VLOOKUP(E24,Pilotos!$E$2:$F$7,2))</f>
        <v>3</v>
      </c>
      <c r="F72" s="13">
        <f>IF(ISNA(VLOOKUP(F24,Pilotos!$E$2:$F$7,2)),E72,E72+VLOOKUP(F24,Pilotos!$E$2:$F$7,2))</f>
        <v>3</v>
      </c>
      <c r="G72" s="13">
        <f>IF(ISNA(VLOOKUP(G24,Pilotos!$E$2:$F$7,2)),F72,F72+VLOOKUP(G24,Pilotos!$E$2:$F$7,2))</f>
        <v>3</v>
      </c>
      <c r="H72" s="13">
        <f>IF(ISNA(VLOOKUP(H24,Pilotos!$E$2:$F$7,2)),G72,G72+VLOOKUP(H24,Pilotos!$E$2:$F$7,2))</f>
        <v>3</v>
      </c>
      <c r="I72" s="13">
        <f>IF(ISNA(VLOOKUP(I24,Pilotos!$E$2:$F$7,2)),H72,H72+VLOOKUP(I24,Pilotos!$E$2:$F$7,2))</f>
        <v>3</v>
      </c>
      <c r="J72" s="13">
        <f>IF(ISNA(VLOOKUP(J24,Pilotos!$E$2:$F$7,2)),I72,I72+VLOOKUP(J24,Pilotos!$E$2:$F$7,2))</f>
        <v>3</v>
      </c>
      <c r="K72" s="13">
        <f>IF(ISNA(VLOOKUP(K24,Pilotos!$E$2:$F$7,2)),J72,J72+VLOOKUP(K24,Pilotos!$E$2:$F$7,2))</f>
        <v>3</v>
      </c>
      <c r="L72" s="13">
        <f>IF(ISNA(VLOOKUP(L24,Pilotos!$E$2:$F$7,2)),K72,K72+VLOOKUP(L24,Pilotos!$E$2:$F$7,2))</f>
        <v>3</v>
      </c>
      <c r="M72" s="13">
        <f>IF(ISNA(VLOOKUP(M24,Pilotos!$E$2:$F$7,2)),L72,L72+VLOOKUP(M24,Pilotos!$E$2:$F$7,2))</f>
        <v>3</v>
      </c>
      <c r="N72" s="13">
        <f>IF(ISNA(VLOOKUP(N24,Pilotos!$E$2:$F$7,2)),M72,M72+VLOOKUP(N24,Pilotos!$E$2:$F$7,2))</f>
        <v>3</v>
      </c>
      <c r="O72" s="13">
        <f>IF(ISNA(VLOOKUP(O24,Pilotos!$E$2:$F$7,2)),N72,N72+VLOOKUP(O24,Pilotos!$E$2:$F$7,2))</f>
        <v>4</v>
      </c>
      <c r="P72" s="13">
        <f>IF(ISNA(VLOOKUP(P24,Pilotos!$E$2:$F$7,2)),O72,O72+VLOOKUP(P24,Pilotos!$E$2:$F$7,2))</f>
        <v>8</v>
      </c>
      <c r="Q72" s="13">
        <f>IF(ISNA(VLOOKUP(Q24,Pilotos!$E$2:$F$7,2)),P72,P72+VLOOKUP(Q24,Pilotos!$E$2:$F$7,2))</f>
        <v>8</v>
      </c>
      <c r="R72" s="13">
        <f>IF(ISNA(VLOOKUP(R24,Pilotos!$E$2:$F$7,2)),Q72,Q72+VLOOKUP(R24,Pilotos!$E$2:$F$7,2))</f>
        <v>8</v>
      </c>
      <c r="S72" s="13">
        <f t="shared" si="6"/>
        <v>8</v>
      </c>
    </row>
    <row r="73" spans="1:19" ht="10.5">
      <c r="A73" s="14" t="s">
        <v>37</v>
      </c>
      <c r="B73" s="13" t="str">
        <f>IF(ISNA(VLOOKUP(B25,Pilotos!$E$2:$F$7,2)),"0",VLOOKUP(B25,Pilotos!$E$2:$F$7,2))</f>
        <v>0</v>
      </c>
      <c r="C73" s="13" t="str">
        <f>IF(ISNA(VLOOKUP(C25,Pilotos!$E$2:$F$7,2)),B73,B73+VLOOKUP(C25,Pilotos!$E$2:$F$7,2))</f>
        <v>0</v>
      </c>
      <c r="D73" s="13" t="str">
        <f>IF(ISNA(VLOOKUP(D25,Pilotos!$E$2:$F$7,2)),C73,C73+VLOOKUP(D25,Pilotos!$E$2:$F$7,2))</f>
        <v>0</v>
      </c>
      <c r="E73" s="13" t="str">
        <f>IF(ISNA(VLOOKUP(E25,Pilotos!$E$2:$F$7,2)),D73,D73+VLOOKUP(E25,Pilotos!$E$2:$F$7,2))</f>
        <v>0</v>
      </c>
      <c r="F73" s="13" t="str">
        <f>IF(ISNA(VLOOKUP(F25,Pilotos!$E$2:$F$7,2)),E73,E73+VLOOKUP(F25,Pilotos!$E$2:$F$7,2))</f>
        <v>0</v>
      </c>
      <c r="G73" s="13" t="str">
        <f>IF(ISNA(VLOOKUP(G25,Pilotos!$E$2:$F$7,2)),F73,F73+VLOOKUP(G25,Pilotos!$E$2:$F$7,2))</f>
        <v>0</v>
      </c>
      <c r="H73" s="13" t="str">
        <f>IF(ISNA(VLOOKUP(H25,Pilotos!$E$2:$F$7,2)),G73,G73+VLOOKUP(H25,Pilotos!$E$2:$F$7,2))</f>
        <v>0</v>
      </c>
      <c r="I73" s="13" t="str">
        <f>IF(ISNA(VLOOKUP(I25,Pilotos!$E$2:$F$7,2)),H73,H73+VLOOKUP(I25,Pilotos!$E$2:$F$7,2))</f>
        <v>0</v>
      </c>
      <c r="J73" s="13" t="str">
        <f>IF(ISNA(VLOOKUP(J25,Pilotos!$E$2:$F$7,2)),I73,I73+VLOOKUP(J25,Pilotos!$E$2:$F$7,2))</f>
        <v>0</v>
      </c>
      <c r="K73" s="13" t="str">
        <f>IF(ISNA(VLOOKUP(K25,Pilotos!$E$2:$F$7,2)),J73,J73+VLOOKUP(K25,Pilotos!$E$2:$F$7,2))</f>
        <v>0</v>
      </c>
      <c r="L73" s="13" t="str">
        <f>IF(ISNA(VLOOKUP(L25,Pilotos!$E$2:$F$7,2)),K73,K73+VLOOKUP(L25,Pilotos!$E$2:$F$7,2))</f>
        <v>0</v>
      </c>
      <c r="M73" s="13" t="str">
        <f>IF(ISNA(VLOOKUP(M25,Pilotos!$E$2:$F$7,2)),L73,L73+VLOOKUP(M25,Pilotos!$E$2:$F$7,2))</f>
        <v>0</v>
      </c>
      <c r="N73" s="13" t="str">
        <f>IF(ISNA(VLOOKUP(N25,Pilotos!$E$2:$F$7,2)),M73,M73+VLOOKUP(N25,Pilotos!$E$2:$F$7,2))</f>
        <v>0</v>
      </c>
      <c r="O73" s="13" t="str">
        <f>IF(ISNA(VLOOKUP(O25,Pilotos!$E$2:$F$7,2)),N73,N73+VLOOKUP(O25,Pilotos!$E$2:$F$7,2))</f>
        <v>0</v>
      </c>
      <c r="P73" s="13" t="str">
        <f>IF(ISNA(VLOOKUP(P25,Pilotos!$E$2:$F$7,2)),O73,O73+VLOOKUP(P25,Pilotos!$E$2:$F$7,2))</f>
        <v>0</v>
      </c>
      <c r="Q73" s="13" t="str">
        <f>IF(ISNA(VLOOKUP(Q25,Pilotos!$E$2:$F$7,2)),P73,P73+VLOOKUP(Q25,Pilotos!$E$2:$F$7,2))</f>
        <v>0</v>
      </c>
      <c r="R73" s="13" t="str">
        <f>IF(ISNA(VLOOKUP(R25,Pilotos!$E$2:$F$7,2)),Q73,Q73+VLOOKUP(R25,Pilotos!$E$2:$F$7,2))</f>
        <v>0</v>
      </c>
      <c r="S73" s="13" t="str">
        <f t="shared" si="6"/>
        <v>0</v>
      </c>
    </row>
    <row r="74" spans="1:19" ht="10.5">
      <c r="A74" s="14" t="s">
        <v>38</v>
      </c>
      <c r="B74" s="13" t="str">
        <f>IF(ISNA(VLOOKUP(B26,Pilotos!$E$2:$F$7,2)),"0",VLOOKUP(B26,Pilotos!$E$2:$F$7,2))</f>
        <v>0</v>
      </c>
      <c r="C74" s="13" t="str">
        <f>IF(ISNA(VLOOKUP(C26,Pilotos!$E$2:$F$7,2)),B74,B74+VLOOKUP(C26,Pilotos!$E$2:$F$7,2))</f>
        <v>0</v>
      </c>
      <c r="D74" s="13" t="str">
        <f>IF(ISNA(VLOOKUP(D26,Pilotos!$E$2:$F$7,2)),C74,C74+VLOOKUP(D26,Pilotos!$E$2:$F$7,2))</f>
        <v>0</v>
      </c>
      <c r="E74" s="13" t="str">
        <f>IF(ISNA(VLOOKUP(E26,Pilotos!$E$2:$F$7,2)),D74,D74+VLOOKUP(E26,Pilotos!$E$2:$F$7,2))</f>
        <v>0</v>
      </c>
      <c r="F74" s="13">
        <f>IF(ISNA(VLOOKUP(F26,Pilotos!$E$2:$F$7,2)),E74,E74+VLOOKUP(F26,Pilotos!$E$2:$F$7,2))</f>
        <v>1</v>
      </c>
      <c r="G74" s="13">
        <f>IF(ISNA(VLOOKUP(G26,Pilotos!$E$2:$F$7,2)),F74,F74+VLOOKUP(G26,Pilotos!$E$2:$F$7,2))</f>
        <v>1</v>
      </c>
      <c r="H74" s="13">
        <f>IF(ISNA(VLOOKUP(H26,Pilotos!$E$2:$F$7,2)),G74,G74+VLOOKUP(H26,Pilotos!$E$2:$F$7,2))</f>
        <v>2</v>
      </c>
      <c r="I74" s="13">
        <f>IF(ISNA(VLOOKUP(I26,Pilotos!$E$2:$F$7,2)),H74,H74+VLOOKUP(I26,Pilotos!$E$2:$F$7,2))</f>
        <v>2</v>
      </c>
      <c r="J74" s="13">
        <f>IF(ISNA(VLOOKUP(J26,Pilotos!$E$2:$F$7,2)),I74,I74+VLOOKUP(J26,Pilotos!$E$2:$F$7,2))</f>
        <v>2</v>
      </c>
      <c r="K74" s="13">
        <f>IF(ISNA(VLOOKUP(K26,Pilotos!$E$2:$F$7,2)),J74,J74+VLOOKUP(K26,Pilotos!$E$2:$F$7,2))</f>
        <v>2</v>
      </c>
      <c r="L74" s="13">
        <f>IF(ISNA(VLOOKUP(L26,Pilotos!$E$2:$F$7,2)),K74,K74+VLOOKUP(L26,Pilotos!$E$2:$F$7,2))</f>
        <v>2</v>
      </c>
      <c r="M74" s="13">
        <f>IF(ISNA(VLOOKUP(M26,Pilotos!$E$2:$F$7,2)),L74,L74+VLOOKUP(M26,Pilotos!$E$2:$F$7,2))</f>
        <v>2</v>
      </c>
      <c r="N74" s="13">
        <f>IF(ISNA(VLOOKUP(N26,Pilotos!$E$2:$F$7,2)),M74,M74+VLOOKUP(N26,Pilotos!$E$2:$F$7,2))</f>
        <v>2</v>
      </c>
      <c r="O74" s="13">
        <f>IF(ISNA(VLOOKUP(O26,Pilotos!$E$2:$F$7,2)),N74,N74+VLOOKUP(O26,Pilotos!$E$2:$F$7,2))</f>
        <v>2</v>
      </c>
      <c r="P74" s="13">
        <f>IF(ISNA(VLOOKUP(P26,Pilotos!$E$2:$F$7,2)),O74,O74+VLOOKUP(P26,Pilotos!$E$2:$F$7,2))</f>
        <v>2</v>
      </c>
      <c r="Q74" s="13">
        <f>IF(ISNA(VLOOKUP(Q26,Pilotos!$E$2:$F$7,2)),P74,P74+VLOOKUP(Q26,Pilotos!$E$2:$F$7,2))</f>
        <v>2</v>
      </c>
      <c r="R74" s="13">
        <f>IF(ISNA(VLOOKUP(R26,Pilotos!$E$2:$F$7,2)),Q74,Q74+VLOOKUP(R26,Pilotos!$E$2:$F$7,2))</f>
        <v>2</v>
      </c>
      <c r="S74" s="13">
        <f t="shared" si="6"/>
        <v>2</v>
      </c>
    </row>
    <row r="75" spans="1:19" ht="10.5">
      <c r="A75" s="14" t="s">
        <v>39</v>
      </c>
      <c r="B75" s="13" t="str">
        <f>IF(ISNA(VLOOKUP(B27,Pilotos!$E$2:$F$7,2)),"0",VLOOKUP(B27,Pilotos!$E$2:$F$7,2))</f>
        <v>0</v>
      </c>
      <c r="C75" s="13" t="str">
        <f>IF(ISNA(VLOOKUP(C27,Pilotos!$E$2:$F$7,2)),B75,B75+VLOOKUP(C27,Pilotos!$E$2:$F$7,2))</f>
        <v>0</v>
      </c>
      <c r="D75" s="13" t="str">
        <f>IF(ISNA(VLOOKUP(D27,Pilotos!$E$2:$F$7,2)),C75,C75+VLOOKUP(D27,Pilotos!$E$2:$F$7,2))</f>
        <v>0</v>
      </c>
      <c r="E75" s="13" t="str">
        <f>IF(ISNA(VLOOKUP(E27,Pilotos!$E$2:$F$7,2)),D75,D75+VLOOKUP(E27,Pilotos!$E$2:$F$7,2))</f>
        <v>0</v>
      </c>
      <c r="F75" s="13" t="str">
        <f>IF(ISNA(VLOOKUP(F27,Pilotos!$E$2:$F$7,2)),E75,E75+VLOOKUP(F27,Pilotos!$E$2:$F$7,2))</f>
        <v>0</v>
      </c>
      <c r="G75" s="13" t="str">
        <f>IF(ISNA(VLOOKUP(G27,Pilotos!$E$2:$F$7,2)),F75,F75+VLOOKUP(G27,Pilotos!$E$2:$F$7,2))</f>
        <v>0</v>
      </c>
      <c r="H75" s="13" t="str">
        <f>IF(ISNA(VLOOKUP(H27,Pilotos!$E$2:$F$7,2)),G75,G75+VLOOKUP(H27,Pilotos!$E$2:$F$7,2))</f>
        <v>0</v>
      </c>
      <c r="I75" s="13" t="str">
        <f>IF(ISNA(VLOOKUP(I27,Pilotos!$E$2:$F$7,2)),H75,H75+VLOOKUP(I27,Pilotos!$E$2:$F$7,2))</f>
        <v>0</v>
      </c>
      <c r="J75" s="13" t="str">
        <f>IF(ISNA(VLOOKUP(J27,Pilotos!$E$2:$F$7,2)),I75,I75+VLOOKUP(J27,Pilotos!$E$2:$F$7,2))</f>
        <v>0</v>
      </c>
      <c r="K75" s="13" t="str">
        <f>IF(ISNA(VLOOKUP(K27,Pilotos!$E$2:$F$7,2)),J75,J75+VLOOKUP(K27,Pilotos!$E$2:$F$7,2))</f>
        <v>0</v>
      </c>
      <c r="L75" s="13" t="str">
        <f>IF(ISNA(VLOOKUP(L27,Pilotos!$E$2:$F$7,2)),K75,K75+VLOOKUP(L27,Pilotos!$E$2:$F$7,2))</f>
        <v>0</v>
      </c>
      <c r="M75" s="13" t="str">
        <f>IF(ISNA(VLOOKUP(M27,Pilotos!$E$2:$F$7,2)),L75,L75+VLOOKUP(M27,Pilotos!$E$2:$F$7,2))</f>
        <v>0</v>
      </c>
      <c r="N75" s="13" t="str">
        <f>IF(ISNA(VLOOKUP(N27,Pilotos!$E$2:$F$7,2)),M75,M75+VLOOKUP(N27,Pilotos!$E$2:$F$7,2))</f>
        <v>0</v>
      </c>
      <c r="O75" s="13" t="str">
        <f>IF(ISNA(VLOOKUP(O27,Pilotos!$E$2:$F$7,2)),N75,N75+VLOOKUP(O27,Pilotos!$E$2:$F$7,2))</f>
        <v>0</v>
      </c>
      <c r="P75" s="13" t="str">
        <f>IF(ISNA(VLOOKUP(P27,Pilotos!$E$2:$F$7,2)),O75,O75+VLOOKUP(P27,Pilotos!$E$2:$F$7,2))</f>
        <v>0</v>
      </c>
      <c r="Q75" s="13" t="str">
        <f>IF(ISNA(VLOOKUP(Q27,Pilotos!$E$2:$F$7,2)),P75,P75+VLOOKUP(Q27,Pilotos!$E$2:$F$7,2))</f>
        <v>0</v>
      </c>
      <c r="R75" s="13" t="str">
        <f>IF(ISNA(VLOOKUP(R27,Pilotos!$E$2:$F$7,2)),Q75,Q75+VLOOKUP(R27,Pilotos!$E$2:$F$7,2))</f>
        <v>0</v>
      </c>
      <c r="S75" s="13" t="str">
        <f t="shared" si="6"/>
        <v>0</v>
      </c>
    </row>
    <row r="76" spans="1:19" ht="10.5">
      <c r="A76" s="14" t="s">
        <v>40</v>
      </c>
      <c r="B76" s="13" t="str">
        <f>IF(ISNA(VLOOKUP(B28,Pilotos!$E$2:$F$7,2)),"0",VLOOKUP(B28,Pilotos!$E$2:$F$7,2))</f>
        <v>0</v>
      </c>
      <c r="C76" s="13" t="str">
        <f>IF(ISNA(VLOOKUP(C28,Pilotos!$E$2:$F$7,2)),B76,B76+VLOOKUP(C28,Pilotos!$E$2:$F$7,2))</f>
        <v>0</v>
      </c>
      <c r="D76" s="13" t="str">
        <f>IF(ISNA(VLOOKUP(D28,Pilotos!$E$2:$F$7,2)),C76,C76+VLOOKUP(D28,Pilotos!$E$2:$F$7,2))</f>
        <v>0</v>
      </c>
      <c r="E76" s="13" t="str">
        <f>IF(ISNA(VLOOKUP(E28,Pilotos!$E$2:$F$7,2)),D76,D76+VLOOKUP(E28,Pilotos!$E$2:$F$7,2))</f>
        <v>0</v>
      </c>
      <c r="F76" s="13" t="str">
        <f>IF(ISNA(VLOOKUP(F28,Pilotos!$E$2:$F$7,2)),E76,E76+VLOOKUP(F28,Pilotos!$E$2:$F$7,2))</f>
        <v>0</v>
      </c>
      <c r="G76" s="13" t="str">
        <f>IF(ISNA(VLOOKUP(G28,Pilotos!$E$2:$F$7,2)),F76,F76+VLOOKUP(G28,Pilotos!$E$2:$F$7,2))</f>
        <v>0</v>
      </c>
      <c r="H76" s="13" t="str">
        <f>IF(ISNA(VLOOKUP(H28,Pilotos!$E$2:$F$7,2)),G76,G76+VLOOKUP(H28,Pilotos!$E$2:$F$7,2))</f>
        <v>0</v>
      </c>
      <c r="I76" s="13" t="str">
        <f>IF(ISNA(VLOOKUP(I28,Pilotos!$E$2:$F$7,2)),H76,H76+VLOOKUP(I28,Pilotos!$E$2:$F$7,2))</f>
        <v>0</v>
      </c>
      <c r="J76" s="13" t="str">
        <f>IF(ISNA(VLOOKUP(J28,Pilotos!$E$2:$F$7,2)),I76,I76+VLOOKUP(J28,Pilotos!$E$2:$F$7,2))</f>
        <v>0</v>
      </c>
      <c r="K76" s="13" t="str">
        <f>IF(ISNA(VLOOKUP(K28,Pilotos!$E$2:$F$7,2)),J76,J76+VLOOKUP(K28,Pilotos!$E$2:$F$7,2))</f>
        <v>0</v>
      </c>
      <c r="L76" s="13" t="str">
        <f>IF(ISNA(VLOOKUP(L28,Pilotos!$E$2:$F$7,2)),K76,K76+VLOOKUP(L28,Pilotos!$E$2:$F$7,2))</f>
        <v>0</v>
      </c>
      <c r="M76" s="13" t="str">
        <f>IF(ISNA(VLOOKUP(M28,Pilotos!$E$2:$F$7,2)),L76,L76+VLOOKUP(M28,Pilotos!$E$2:$F$7,2))</f>
        <v>0</v>
      </c>
      <c r="N76" s="13" t="str">
        <f>IF(ISNA(VLOOKUP(N28,Pilotos!$E$2:$F$7,2)),M76,M76+VLOOKUP(N28,Pilotos!$E$2:$F$7,2))</f>
        <v>0</v>
      </c>
      <c r="O76" s="13" t="str">
        <f>IF(ISNA(VLOOKUP(O28,Pilotos!$E$2:$F$7,2)),N76,N76+VLOOKUP(O28,Pilotos!$E$2:$F$7,2))</f>
        <v>0</v>
      </c>
      <c r="P76" s="13" t="str">
        <f>IF(ISNA(VLOOKUP(P28,Pilotos!$E$2:$F$7,2)),O76,O76+VLOOKUP(P28,Pilotos!$E$2:$F$7,2))</f>
        <v>0</v>
      </c>
      <c r="Q76" s="13" t="str">
        <f>IF(ISNA(VLOOKUP(Q28,Pilotos!$E$2:$F$7,2)),P76,P76+VLOOKUP(Q28,Pilotos!$E$2:$F$7,2))</f>
        <v>0</v>
      </c>
      <c r="R76" s="13" t="str">
        <f>IF(ISNA(VLOOKUP(R28,Pilotos!$E$2:$F$7,2)),Q76,Q76+VLOOKUP(R28,Pilotos!$E$2:$F$7,2))</f>
        <v>0</v>
      </c>
      <c r="S76" s="13" t="str">
        <f t="shared" si="6"/>
        <v>0</v>
      </c>
    </row>
    <row r="77" spans="1:19" ht="10.5">
      <c r="A77" s="14" t="s">
        <v>41</v>
      </c>
      <c r="B77" s="13">
        <f>IF(ISNA(VLOOKUP(B29,Pilotos!$E$2:$F$7,2)),"0",VLOOKUP(B29,Pilotos!$E$2:$F$7,2))</f>
        <v>2</v>
      </c>
      <c r="C77" s="13">
        <f>IF(ISNA(VLOOKUP(C29,Pilotos!$E$2:$F$7,2)),B77,B77+VLOOKUP(C29,Pilotos!$E$2:$F$7,2))</f>
        <v>2</v>
      </c>
      <c r="D77" s="13">
        <f>IF(ISNA(VLOOKUP(D29,Pilotos!$E$2:$F$7,2)),C77,C77+VLOOKUP(D29,Pilotos!$E$2:$F$7,2))</f>
        <v>2</v>
      </c>
      <c r="E77" s="13">
        <f>IF(ISNA(VLOOKUP(E29,Pilotos!$E$2:$F$7,2)),D77,D77+VLOOKUP(E29,Pilotos!$E$2:$F$7,2))</f>
        <v>2</v>
      </c>
      <c r="F77" s="13">
        <f>IF(ISNA(VLOOKUP(F29,Pilotos!$E$2:$F$7,2)),E77,E77+VLOOKUP(F29,Pilotos!$E$2:$F$7,2))</f>
        <v>2</v>
      </c>
      <c r="G77" s="13">
        <f>IF(ISNA(VLOOKUP(G29,Pilotos!$E$2:$F$7,2)),F77,F77+VLOOKUP(G29,Pilotos!$E$2:$F$7,2))</f>
        <v>2</v>
      </c>
      <c r="H77" s="13">
        <f>IF(ISNA(VLOOKUP(H29,Pilotos!$E$2:$F$7,2)),G77,G77+VLOOKUP(H29,Pilotos!$E$2:$F$7,2))</f>
        <v>2</v>
      </c>
      <c r="I77" s="13">
        <f>IF(ISNA(VLOOKUP(I29,Pilotos!$E$2:$F$7,2)),H77,H77+VLOOKUP(I29,Pilotos!$E$2:$F$7,2))</f>
        <v>2</v>
      </c>
      <c r="J77" s="13">
        <f>IF(ISNA(VLOOKUP(J29,Pilotos!$E$2:$F$7,2)),I77,I77+VLOOKUP(J29,Pilotos!$E$2:$F$7,2))</f>
        <v>2</v>
      </c>
      <c r="K77" s="13">
        <f>IF(ISNA(VLOOKUP(K29,Pilotos!$E$2:$F$7,2)),J77,J77+VLOOKUP(K29,Pilotos!$E$2:$F$7,2))</f>
        <v>2</v>
      </c>
      <c r="L77" s="13">
        <f>IF(ISNA(VLOOKUP(L29,Pilotos!$E$2:$F$7,2)),K77,K77+VLOOKUP(L29,Pilotos!$E$2:$F$7,2))</f>
        <v>2</v>
      </c>
      <c r="M77" s="13">
        <f>IF(ISNA(VLOOKUP(M29,Pilotos!$E$2:$F$7,2)),L77,L77+VLOOKUP(M29,Pilotos!$E$2:$F$7,2))</f>
        <v>2</v>
      </c>
      <c r="N77" s="13">
        <f>IF(ISNA(VLOOKUP(N29,Pilotos!$E$2:$F$7,2)),M77,M77+VLOOKUP(N29,Pilotos!$E$2:$F$7,2))</f>
        <v>2</v>
      </c>
      <c r="O77" s="13">
        <f>IF(ISNA(VLOOKUP(O29,Pilotos!$E$2:$F$7,2)),N77,N77+VLOOKUP(O29,Pilotos!$E$2:$F$7,2))</f>
        <v>2</v>
      </c>
      <c r="P77" s="13">
        <f>IF(ISNA(VLOOKUP(P29,Pilotos!$E$2:$F$7,2)),O77,O77+VLOOKUP(P29,Pilotos!$E$2:$F$7,2))</f>
        <v>2</v>
      </c>
      <c r="Q77" s="13">
        <f>IF(ISNA(VLOOKUP(Q29,Pilotos!$E$2:$F$7,2)),P77,P77+VLOOKUP(Q29,Pilotos!$E$2:$F$7,2))</f>
        <v>2</v>
      </c>
      <c r="R77" s="13">
        <f>IF(ISNA(VLOOKUP(R29,Pilotos!$E$2:$F$7,2)),Q77,Q77+VLOOKUP(R29,Pilotos!$E$2:$F$7,2))</f>
        <v>2</v>
      </c>
      <c r="S77" s="13">
        <f t="shared" si="6"/>
        <v>2</v>
      </c>
    </row>
    <row r="78" spans="1:19" ht="10.5">
      <c r="A78" s="14" t="s">
        <v>42</v>
      </c>
      <c r="B78" s="13">
        <f>IF(ISNA(VLOOKUP(B30,Pilotos!$E$2:$F$7,2)),"0",VLOOKUP(B30,Pilotos!$E$2:$F$7,2))</f>
        <v>1</v>
      </c>
      <c r="C78" s="13">
        <f>IF(ISNA(VLOOKUP(C30,Pilotos!$E$2:$F$7,2)),B78,B78+VLOOKUP(C30,Pilotos!$E$2:$F$7,2))</f>
        <v>1</v>
      </c>
      <c r="D78" s="13">
        <f>IF(ISNA(VLOOKUP(D30,Pilotos!$E$2:$F$7,2)),C78,C78+VLOOKUP(D30,Pilotos!$E$2:$F$7,2))</f>
        <v>2</v>
      </c>
      <c r="E78" s="13">
        <f>IF(ISNA(VLOOKUP(E30,Pilotos!$E$2:$F$7,2)),D78,D78+VLOOKUP(E30,Pilotos!$E$2:$F$7,2))</f>
        <v>2</v>
      </c>
      <c r="F78" s="13">
        <f>IF(ISNA(VLOOKUP(F30,Pilotos!$E$2:$F$7,2)),E78,E78+VLOOKUP(F30,Pilotos!$E$2:$F$7,2))</f>
        <v>2</v>
      </c>
      <c r="G78" s="13">
        <f>IF(ISNA(VLOOKUP(G30,Pilotos!$E$2:$F$7,2)),F78,F78+VLOOKUP(G30,Pilotos!$E$2:$F$7,2))</f>
        <v>2</v>
      </c>
      <c r="H78" s="13">
        <f>IF(ISNA(VLOOKUP(H30,Pilotos!$E$2:$F$7,2)),G78,G78+VLOOKUP(H30,Pilotos!$E$2:$F$7,2))</f>
        <v>2</v>
      </c>
      <c r="I78" s="13">
        <f>IF(ISNA(VLOOKUP(I30,Pilotos!$E$2:$F$7,2)),H78,H78+VLOOKUP(I30,Pilotos!$E$2:$F$7,2))</f>
        <v>2</v>
      </c>
      <c r="J78" s="13">
        <f>IF(ISNA(VLOOKUP(J30,Pilotos!$E$2:$F$7,2)),I78,I78+VLOOKUP(J30,Pilotos!$E$2:$F$7,2))</f>
        <v>2</v>
      </c>
      <c r="K78" s="13">
        <f>IF(ISNA(VLOOKUP(K30,Pilotos!$E$2:$F$7,2)),J78,J78+VLOOKUP(K30,Pilotos!$E$2:$F$7,2))</f>
        <v>2</v>
      </c>
      <c r="L78" s="13">
        <f>IF(ISNA(VLOOKUP(L30,Pilotos!$E$2:$F$7,2)),K78,K78+VLOOKUP(L30,Pilotos!$E$2:$F$7,2))</f>
        <v>2</v>
      </c>
      <c r="M78" s="13">
        <f>IF(ISNA(VLOOKUP(M30,Pilotos!$E$2:$F$7,2)),L78,L78+VLOOKUP(M30,Pilotos!$E$2:$F$7,2))</f>
        <v>2</v>
      </c>
      <c r="N78" s="13">
        <f>IF(ISNA(VLOOKUP(N30,Pilotos!$E$2:$F$7,2)),M78,M78+VLOOKUP(N30,Pilotos!$E$2:$F$7,2))</f>
        <v>2</v>
      </c>
      <c r="O78" s="13">
        <f>IF(ISNA(VLOOKUP(O30,Pilotos!$E$2:$F$7,2)),N78,N78+VLOOKUP(O30,Pilotos!$E$2:$F$7,2))</f>
        <v>2</v>
      </c>
      <c r="P78" s="13">
        <f>IF(ISNA(VLOOKUP(P30,Pilotos!$E$2:$F$7,2)),O78,O78+VLOOKUP(P30,Pilotos!$E$2:$F$7,2))</f>
        <v>2</v>
      </c>
      <c r="Q78" s="13">
        <f>IF(ISNA(VLOOKUP(Q30,Pilotos!$E$2:$F$7,2)),P78,P78+VLOOKUP(Q30,Pilotos!$E$2:$F$7,2))</f>
        <v>2</v>
      </c>
      <c r="R78" s="13">
        <f>IF(ISNA(VLOOKUP(R30,Pilotos!$E$2:$F$7,2)),Q78,Q78+VLOOKUP(R30,Pilotos!$E$2:$F$7,2))</f>
        <v>2</v>
      </c>
      <c r="S78" s="13">
        <f t="shared" si="6"/>
        <v>2</v>
      </c>
    </row>
    <row r="79" spans="1:19" ht="10.5">
      <c r="A79" s="14" t="s">
        <v>43</v>
      </c>
      <c r="B79" s="13" t="str">
        <f>IF(ISNA(VLOOKUP(B31,Pilotos!$E$2:$F$7,2)),"0",VLOOKUP(B31,Pilotos!$E$2:$F$7,2))</f>
        <v>0</v>
      </c>
      <c r="C79" s="13" t="str">
        <f>IF(ISNA(VLOOKUP(C31,Pilotos!$E$2:$F$7,2)),B79,B79+VLOOKUP(C31,Pilotos!$E$2:$F$7,2))</f>
        <v>0</v>
      </c>
      <c r="D79" s="13" t="str">
        <f>IF(ISNA(VLOOKUP(D31,Pilotos!$E$2:$F$7,2)),C79,C79+VLOOKUP(D31,Pilotos!$E$2:$F$7,2))</f>
        <v>0</v>
      </c>
      <c r="E79" s="13" t="str">
        <f>IF(ISNA(VLOOKUP(E31,Pilotos!$E$2:$F$7,2)),D79,D79+VLOOKUP(E31,Pilotos!$E$2:$F$7,2))</f>
        <v>0</v>
      </c>
      <c r="F79" s="13" t="str">
        <f>IF(ISNA(VLOOKUP(F31,Pilotos!$E$2:$F$7,2)),E79,E79+VLOOKUP(F31,Pilotos!$E$2:$F$7,2))</f>
        <v>0</v>
      </c>
      <c r="G79" s="13" t="str">
        <f>IF(ISNA(VLOOKUP(G31,Pilotos!$E$2:$F$7,2)),F79,F79+VLOOKUP(G31,Pilotos!$E$2:$F$7,2))</f>
        <v>0</v>
      </c>
      <c r="H79" s="13" t="str">
        <f>IF(ISNA(VLOOKUP(H31,Pilotos!$E$2:$F$7,2)),G79,G79+VLOOKUP(H31,Pilotos!$E$2:$F$7,2))</f>
        <v>0</v>
      </c>
      <c r="I79" s="13" t="str">
        <f>IF(ISNA(VLOOKUP(I31,Pilotos!$E$2:$F$7,2)),H79,H79+VLOOKUP(I31,Pilotos!$E$2:$F$7,2))</f>
        <v>0</v>
      </c>
      <c r="J79" s="13" t="str">
        <f>IF(ISNA(VLOOKUP(J31,Pilotos!$E$2:$F$7,2)),I79,I79+VLOOKUP(J31,Pilotos!$E$2:$F$7,2))</f>
        <v>0</v>
      </c>
      <c r="K79" s="13" t="str">
        <f>IF(ISNA(VLOOKUP(K31,Pilotos!$E$2:$F$7,2)),J79,J79+VLOOKUP(K31,Pilotos!$E$2:$F$7,2))</f>
        <v>0</v>
      </c>
      <c r="L79" s="13" t="str">
        <f>IF(ISNA(VLOOKUP(L31,Pilotos!$E$2:$F$7,2)),K79,K79+VLOOKUP(L31,Pilotos!$E$2:$F$7,2))</f>
        <v>0</v>
      </c>
      <c r="M79" s="13" t="str">
        <f>IF(ISNA(VLOOKUP(M31,Pilotos!$E$2:$F$7,2)),L79,L79+VLOOKUP(M31,Pilotos!$E$2:$F$7,2))</f>
        <v>0</v>
      </c>
      <c r="N79" s="13" t="str">
        <f>IF(ISNA(VLOOKUP(N31,Pilotos!$E$2:$F$7,2)),M79,M79+VLOOKUP(N31,Pilotos!$E$2:$F$7,2))</f>
        <v>0</v>
      </c>
      <c r="O79" s="13" t="str">
        <f>IF(ISNA(VLOOKUP(O31,Pilotos!$E$2:$F$7,2)),N79,N79+VLOOKUP(O31,Pilotos!$E$2:$F$7,2))</f>
        <v>0</v>
      </c>
      <c r="P79" s="13" t="str">
        <f>IF(ISNA(VLOOKUP(P31,Pilotos!$E$2:$F$7,2)),O79,O79+VLOOKUP(P31,Pilotos!$E$2:$F$7,2))</f>
        <v>0</v>
      </c>
      <c r="Q79" s="13" t="str">
        <f>IF(ISNA(VLOOKUP(Q31,Pilotos!$E$2:$F$7,2)),P79,P79+VLOOKUP(Q31,Pilotos!$E$2:$F$7,2))</f>
        <v>0</v>
      </c>
      <c r="R79" s="13" t="str">
        <f>IF(ISNA(VLOOKUP(R31,Pilotos!$E$2:$F$7,2)),Q79,Q79+VLOOKUP(R31,Pilotos!$E$2:$F$7,2))</f>
        <v>0</v>
      </c>
      <c r="S79" s="13" t="str">
        <f t="shared" si="6"/>
        <v>0</v>
      </c>
    </row>
    <row r="81" spans="1:18" ht="10.5">
      <c r="A81" s="5"/>
      <c r="B81" s="12" t="s">
        <v>6</v>
      </c>
      <c r="C81" s="12" t="s">
        <v>5</v>
      </c>
      <c r="D81" s="12" t="s">
        <v>7</v>
      </c>
      <c r="E81" s="12" t="s">
        <v>8</v>
      </c>
      <c r="F81" s="12" t="s">
        <v>9</v>
      </c>
      <c r="G81" s="12" t="s">
        <v>10</v>
      </c>
      <c r="H81" s="12" t="s">
        <v>11</v>
      </c>
      <c r="I81" s="12" t="s">
        <v>12</v>
      </c>
      <c r="J81" s="12" t="s">
        <v>13</v>
      </c>
      <c r="K81" s="12" t="s">
        <v>14</v>
      </c>
      <c r="L81" s="12" t="s">
        <v>15</v>
      </c>
      <c r="M81" s="12" t="s">
        <v>16</v>
      </c>
      <c r="N81" s="12" t="s">
        <v>17</v>
      </c>
      <c r="O81" s="12" t="s">
        <v>18</v>
      </c>
      <c r="P81" s="12" t="s">
        <v>19</v>
      </c>
      <c r="Q81" s="12" t="s">
        <v>20</v>
      </c>
      <c r="R81" s="12" t="s">
        <v>21</v>
      </c>
    </row>
    <row r="82" spans="1:18" ht="10.5">
      <c r="A82" s="14" t="s">
        <v>22</v>
      </c>
      <c r="B82" s="13">
        <f aca="true" t="shared" si="7" ref="B82:B103">IF(ISNA(RANK(B58,B$58:B$79)),"23",RANK(B58,B$58:B$79))</f>
        <v>1</v>
      </c>
      <c r="C82" s="13">
        <f aca="true" t="shared" si="8" ref="C82:R97">IF(ISNA(RANK(C58,C$58:C$79)),"23",RANK(C58,C$58:C$79))</f>
        <v>1</v>
      </c>
      <c r="D82" s="13">
        <f t="shared" si="8"/>
        <v>1</v>
      </c>
      <c r="E82" s="13">
        <f t="shared" si="8"/>
        <v>1</v>
      </c>
      <c r="F82" s="13">
        <f t="shared" si="8"/>
        <v>1</v>
      </c>
      <c r="G82" s="13">
        <f t="shared" si="8"/>
        <v>1</v>
      </c>
      <c r="H82" s="13">
        <f t="shared" si="8"/>
        <v>1</v>
      </c>
      <c r="I82" s="13">
        <f t="shared" si="8"/>
        <v>1</v>
      </c>
      <c r="J82" s="13">
        <f t="shared" si="8"/>
        <v>1</v>
      </c>
      <c r="K82" s="13">
        <f t="shared" si="8"/>
        <v>1</v>
      </c>
      <c r="L82" s="13">
        <f t="shared" si="8"/>
        <v>1</v>
      </c>
      <c r="M82" s="13">
        <f t="shared" si="8"/>
        <v>1</v>
      </c>
      <c r="N82" s="13">
        <f t="shared" si="8"/>
        <v>1</v>
      </c>
      <c r="O82" s="13">
        <f t="shared" si="8"/>
        <v>1</v>
      </c>
      <c r="P82" s="13">
        <f t="shared" si="8"/>
        <v>1</v>
      </c>
      <c r="Q82" s="13">
        <f t="shared" si="8"/>
        <v>1</v>
      </c>
      <c r="R82" s="13">
        <f t="shared" si="8"/>
        <v>1</v>
      </c>
    </row>
    <row r="83" spans="1:18" ht="10.5">
      <c r="A83" s="14" t="s">
        <v>23</v>
      </c>
      <c r="B83" s="13" t="str">
        <f t="shared" si="7"/>
        <v>23</v>
      </c>
      <c r="C83" s="13" t="str">
        <f aca="true" t="shared" si="9" ref="C83:Q83">IF(ISNA(RANK(C59,C$58:C$79)),"23",RANK(C59,C$58:C$79))</f>
        <v>23</v>
      </c>
      <c r="D83" s="13" t="str">
        <f t="shared" si="9"/>
        <v>23</v>
      </c>
      <c r="E83" s="13">
        <f t="shared" si="9"/>
        <v>5</v>
      </c>
      <c r="F83" s="13">
        <f t="shared" si="9"/>
        <v>6</v>
      </c>
      <c r="G83" s="13">
        <f t="shared" si="9"/>
        <v>4</v>
      </c>
      <c r="H83" s="13">
        <f t="shared" si="9"/>
        <v>5</v>
      </c>
      <c r="I83" s="13">
        <f t="shared" si="9"/>
        <v>5</v>
      </c>
      <c r="J83" s="13">
        <f t="shared" si="9"/>
        <v>4</v>
      </c>
      <c r="K83" s="13">
        <f t="shared" si="9"/>
        <v>2</v>
      </c>
      <c r="L83" s="13">
        <f t="shared" si="9"/>
        <v>3</v>
      </c>
      <c r="M83" s="13">
        <f t="shared" si="9"/>
        <v>4</v>
      </c>
      <c r="N83" s="13">
        <f t="shared" si="9"/>
        <v>2</v>
      </c>
      <c r="O83" s="13">
        <f t="shared" si="9"/>
        <v>2</v>
      </c>
      <c r="P83" s="13">
        <f t="shared" si="9"/>
        <v>2</v>
      </c>
      <c r="Q83" s="13">
        <f t="shared" si="9"/>
        <v>2</v>
      </c>
      <c r="R83" s="13">
        <f t="shared" si="8"/>
        <v>2</v>
      </c>
    </row>
    <row r="84" spans="1:18" ht="10.5">
      <c r="A84" s="14" t="s">
        <v>24</v>
      </c>
      <c r="B84" s="13" t="str">
        <f t="shared" si="7"/>
        <v>23</v>
      </c>
      <c r="C84" s="13" t="str">
        <f t="shared" si="8"/>
        <v>23</v>
      </c>
      <c r="D84" s="13">
        <f t="shared" si="8"/>
        <v>5</v>
      </c>
      <c r="E84" s="13">
        <f t="shared" si="8"/>
        <v>6</v>
      </c>
      <c r="F84" s="13">
        <f t="shared" si="8"/>
        <v>4</v>
      </c>
      <c r="G84" s="13">
        <f t="shared" si="8"/>
        <v>5</v>
      </c>
      <c r="H84" s="13">
        <f t="shared" si="8"/>
        <v>4</v>
      </c>
      <c r="I84" s="13">
        <f t="shared" si="8"/>
        <v>4</v>
      </c>
      <c r="J84" s="13">
        <f t="shared" si="8"/>
        <v>4</v>
      </c>
      <c r="K84" s="13">
        <f t="shared" si="8"/>
        <v>5</v>
      </c>
      <c r="L84" s="13">
        <f t="shared" si="8"/>
        <v>5</v>
      </c>
      <c r="M84" s="13">
        <f t="shared" si="8"/>
        <v>5</v>
      </c>
      <c r="N84" s="13">
        <f t="shared" si="8"/>
        <v>5</v>
      </c>
      <c r="O84" s="13">
        <f t="shared" si="8"/>
        <v>5</v>
      </c>
      <c r="P84" s="13">
        <f t="shared" si="8"/>
        <v>5</v>
      </c>
      <c r="Q84" s="13">
        <f t="shared" si="8"/>
        <v>4</v>
      </c>
      <c r="R84" s="13">
        <f t="shared" si="8"/>
        <v>4</v>
      </c>
    </row>
    <row r="85" spans="1:18" ht="10.5">
      <c r="A85" s="14" t="s">
        <v>25</v>
      </c>
      <c r="B85" s="13">
        <f t="shared" si="7"/>
        <v>3</v>
      </c>
      <c r="C85" s="13">
        <f t="shared" si="8"/>
        <v>4</v>
      </c>
      <c r="D85" s="13">
        <f t="shared" si="8"/>
        <v>5</v>
      </c>
      <c r="E85" s="13">
        <f t="shared" si="8"/>
        <v>7</v>
      </c>
      <c r="F85" s="13">
        <f t="shared" si="8"/>
        <v>8</v>
      </c>
      <c r="G85" s="13">
        <f t="shared" si="8"/>
        <v>8</v>
      </c>
      <c r="H85" s="13">
        <f t="shared" si="8"/>
        <v>8</v>
      </c>
      <c r="I85" s="13">
        <f t="shared" si="8"/>
        <v>7</v>
      </c>
      <c r="J85" s="13">
        <f t="shared" si="8"/>
        <v>6</v>
      </c>
      <c r="K85" s="13">
        <f t="shared" si="8"/>
        <v>6</v>
      </c>
      <c r="L85" s="13">
        <f t="shared" si="8"/>
        <v>6</v>
      </c>
      <c r="M85" s="13">
        <f t="shared" si="8"/>
        <v>6</v>
      </c>
      <c r="N85" s="13">
        <f t="shared" si="8"/>
        <v>6</v>
      </c>
      <c r="O85" s="13">
        <f t="shared" si="8"/>
        <v>6</v>
      </c>
      <c r="P85" s="13">
        <f t="shared" si="8"/>
        <v>6</v>
      </c>
      <c r="Q85" s="13">
        <f t="shared" si="8"/>
        <v>6</v>
      </c>
      <c r="R85" s="13">
        <f t="shared" si="8"/>
        <v>6</v>
      </c>
    </row>
    <row r="86" spans="1:18" ht="10.5">
      <c r="A86" s="14" t="s">
        <v>26</v>
      </c>
      <c r="B86" s="13">
        <f t="shared" si="7"/>
        <v>2</v>
      </c>
      <c r="C86" s="13">
        <f t="shared" si="8"/>
        <v>2</v>
      </c>
      <c r="D86" s="13">
        <f t="shared" si="8"/>
        <v>3</v>
      </c>
      <c r="E86" s="13">
        <f t="shared" si="8"/>
        <v>3</v>
      </c>
      <c r="F86" s="13">
        <f t="shared" si="8"/>
        <v>2</v>
      </c>
      <c r="G86" s="13">
        <f t="shared" si="8"/>
        <v>2</v>
      </c>
      <c r="H86" s="13">
        <f t="shared" si="8"/>
        <v>2</v>
      </c>
      <c r="I86" s="13">
        <f t="shared" si="8"/>
        <v>2</v>
      </c>
      <c r="J86" s="13">
        <f t="shared" si="8"/>
        <v>3</v>
      </c>
      <c r="K86" s="13">
        <f t="shared" si="8"/>
        <v>3</v>
      </c>
      <c r="L86" s="13">
        <f t="shared" si="8"/>
        <v>2</v>
      </c>
      <c r="M86" s="13">
        <f t="shared" si="8"/>
        <v>2</v>
      </c>
      <c r="N86" s="13">
        <f t="shared" si="8"/>
        <v>3</v>
      </c>
      <c r="O86" s="13">
        <f t="shared" si="8"/>
        <v>3</v>
      </c>
      <c r="P86" s="13">
        <f t="shared" si="8"/>
        <v>3</v>
      </c>
      <c r="Q86" s="13">
        <f t="shared" si="8"/>
        <v>3</v>
      </c>
      <c r="R86" s="13">
        <f t="shared" si="8"/>
        <v>3</v>
      </c>
    </row>
    <row r="87" spans="1:18" ht="10.5">
      <c r="A87" s="14" t="s">
        <v>27</v>
      </c>
      <c r="B87" s="13" t="str">
        <f t="shared" si="7"/>
        <v>23</v>
      </c>
      <c r="C87" s="13">
        <f t="shared" si="8"/>
        <v>3</v>
      </c>
      <c r="D87" s="13">
        <f t="shared" si="8"/>
        <v>2</v>
      </c>
      <c r="E87" s="13">
        <f t="shared" si="8"/>
        <v>2</v>
      </c>
      <c r="F87" s="13">
        <f t="shared" si="8"/>
        <v>3</v>
      </c>
      <c r="G87" s="13">
        <f t="shared" si="8"/>
        <v>3</v>
      </c>
      <c r="H87" s="13">
        <f t="shared" si="8"/>
        <v>2</v>
      </c>
      <c r="I87" s="13">
        <f t="shared" si="8"/>
        <v>2</v>
      </c>
      <c r="J87" s="13">
        <f t="shared" si="8"/>
        <v>2</v>
      </c>
      <c r="K87" s="13">
        <f t="shared" si="8"/>
        <v>4</v>
      </c>
      <c r="L87" s="13">
        <f t="shared" si="8"/>
        <v>3</v>
      </c>
      <c r="M87" s="13">
        <f t="shared" si="8"/>
        <v>3</v>
      </c>
      <c r="N87" s="13">
        <f t="shared" si="8"/>
        <v>3</v>
      </c>
      <c r="O87" s="13">
        <f t="shared" si="8"/>
        <v>4</v>
      </c>
      <c r="P87" s="13">
        <f t="shared" si="8"/>
        <v>4</v>
      </c>
      <c r="Q87" s="13">
        <f t="shared" si="8"/>
        <v>4</v>
      </c>
      <c r="R87" s="13">
        <f t="shared" si="8"/>
        <v>4</v>
      </c>
    </row>
    <row r="88" spans="1:18" ht="10.5">
      <c r="A88" s="14" t="s">
        <v>28</v>
      </c>
      <c r="B88" s="13" t="str">
        <f t="shared" si="7"/>
        <v>23</v>
      </c>
      <c r="C88" s="13">
        <f t="shared" si="8"/>
        <v>7</v>
      </c>
      <c r="D88" s="13">
        <f t="shared" si="8"/>
        <v>8</v>
      </c>
      <c r="E88" s="13">
        <f t="shared" si="8"/>
        <v>9</v>
      </c>
      <c r="F88" s="13">
        <f t="shared" si="8"/>
        <v>7</v>
      </c>
      <c r="G88" s="13">
        <f t="shared" si="8"/>
        <v>7</v>
      </c>
      <c r="H88" s="13">
        <f t="shared" si="8"/>
        <v>7</v>
      </c>
      <c r="I88" s="13">
        <f t="shared" si="8"/>
        <v>9</v>
      </c>
      <c r="J88" s="13">
        <f t="shared" si="8"/>
        <v>9</v>
      </c>
      <c r="K88" s="13">
        <f t="shared" si="8"/>
        <v>8</v>
      </c>
      <c r="L88" s="13">
        <f t="shared" si="8"/>
        <v>8</v>
      </c>
      <c r="M88" s="13">
        <f t="shared" si="8"/>
        <v>8</v>
      </c>
      <c r="N88" s="13">
        <f t="shared" si="8"/>
        <v>8</v>
      </c>
      <c r="O88" s="13">
        <f t="shared" si="8"/>
        <v>8</v>
      </c>
      <c r="P88" s="13">
        <f t="shared" si="8"/>
        <v>9</v>
      </c>
      <c r="Q88" s="13">
        <f t="shared" si="8"/>
        <v>10</v>
      </c>
      <c r="R88" s="13">
        <f t="shared" si="8"/>
        <v>10</v>
      </c>
    </row>
    <row r="89" spans="1:18" ht="10.5">
      <c r="A89" s="14" t="s">
        <v>29</v>
      </c>
      <c r="B89" s="13" t="str">
        <f t="shared" si="7"/>
        <v>23</v>
      </c>
      <c r="C89" s="13">
        <f t="shared" si="8"/>
        <v>9</v>
      </c>
      <c r="D89" s="13">
        <f t="shared" si="8"/>
        <v>11</v>
      </c>
      <c r="E89" s="13">
        <f t="shared" si="8"/>
        <v>12</v>
      </c>
      <c r="F89" s="13">
        <f t="shared" si="8"/>
        <v>9</v>
      </c>
      <c r="G89" s="13">
        <f t="shared" si="8"/>
        <v>9</v>
      </c>
      <c r="H89" s="13">
        <f t="shared" si="8"/>
        <v>10</v>
      </c>
      <c r="I89" s="13">
        <f t="shared" si="8"/>
        <v>11</v>
      </c>
      <c r="J89" s="13">
        <f t="shared" si="8"/>
        <v>10</v>
      </c>
      <c r="K89" s="13">
        <f t="shared" si="8"/>
        <v>10</v>
      </c>
      <c r="L89" s="13">
        <f t="shared" si="8"/>
        <v>10</v>
      </c>
      <c r="M89" s="13">
        <f t="shared" si="8"/>
        <v>10</v>
      </c>
      <c r="N89" s="13">
        <f t="shared" si="8"/>
        <v>10</v>
      </c>
      <c r="O89" s="13">
        <f t="shared" si="8"/>
        <v>10</v>
      </c>
      <c r="P89" s="13">
        <f t="shared" si="8"/>
        <v>12</v>
      </c>
      <c r="Q89" s="13">
        <f t="shared" si="8"/>
        <v>13</v>
      </c>
      <c r="R89" s="13">
        <f t="shared" si="8"/>
        <v>13</v>
      </c>
    </row>
    <row r="90" spans="1:18" ht="10.5">
      <c r="A90" s="14" t="s">
        <v>30</v>
      </c>
      <c r="B90" s="13" t="str">
        <f t="shared" si="7"/>
        <v>23</v>
      </c>
      <c r="C90" s="13" t="str">
        <f t="shared" si="8"/>
        <v>23</v>
      </c>
      <c r="D90" s="13" t="str">
        <f t="shared" si="8"/>
        <v>23</v>
      </c>
      <c r="E90" s="13" t="str">
        <f t="shared" si="8"/>
        <v>23</v>
      </c>
      <c r="F90" s="13" t="str">
        <f t="shared" si="8"/>
        <v>23</v>
      </c>
      <c r="G90" s="13">
        <f t="shared" si="8"/>
        <v>11</v>
      </c>
      <c r="H90" s="13">
        <f t="shared" si="8"/>
        <v>8</v>
      </c>
      <c r="I90" s="13">
        <f t="shared" si="8"/>
        <v>8</v>
      </c>
      <c r="J90" s="13">
        <f t="shared" si="8"/>
        <v>8</v>
      </c>
      <c r="K90" s="13">
        <f t="shared" si="8"/>
        <v>8</v>
      </c>
      <c r="L90" s="13">
        <f t="shared" si="8"/>
        <v>8</v>
      </c>
      <c r="M90" s="13">
        <f t="shared" si="8"/>
        <v>9</v>
      </c>
      <c r="N90" s="13">
        <f t="shared" si="8"/>
        <v>9</v>
      </c>
      <c r="O90" s="13">
        <f t="shared" si="8"/>
        <v>9</v>
      </c>
      <c r="P90" s="13">
        <f t="shared" si="8"/>
        <v>11</v>
      </c>
      <c r="Q90" s="13">
        <f t="shared" si="8"/>
        <v>11</v>
      </c>
      <c r="R90" s="13">
        <f t="shared" si="8"/>
        <v>11</v>
      </c>
    </row>
    <row r="91" spans="1:18" ht="10.5">
      <c r="A91" s="14" t="s">
        <v>31</v>
      </c>
      <c r="B91" s="13" t="str">
        <f t="shared" si="7"/>
        <v>23</v>
      </c>
      <c r="C91" s="13" t="str">
        <f t="shared" si="8"/>
        <v>23</v>
      </c>
      <c r="D91" s="13" t="str">
        <f t="shared" si="8"/>
        <v>23</v>
      </c>
      <c r="E91" s="13" t="str">
        <f t="shared" si="8"/>
        <v>23</v>
      </c>
      <c r="F91" s="13" t="str">
        <f t="shared" si="8"/>
        <v>23</v>
      </c>
      <c r="G91" s="13" t="str">
        <f t="shared" si="8"/>
        <v>23</v>
      </c>
      <c r="H91" s="13" t="str">
        <f t="shared" si="8"/>
        <v>23</v>
      </c>
      <c r="I91" s="13" t="str">
        <f t="shared" si="8"/>
        <v>23</v>
      </c>
      <c r="J91" s="13" t="str">
        <f t="shared" si="8"/>
        <v>23</v>
      </c>
      <c r="K91" s="13" t="str">
        <f t="shared" si="8"/>
        <v>23</v>
      </c>
      <c r="L91" s="13" t="str">
        <f t="shared" si="8"/>
        <v>23</v>
      </c>
      <c r="M91" s="13" t="str">
        <f t="shared" si="8"/>
        <v>23</v>
      </c>
      <c r="N91" s="13" t="str">
        <f t="shared" si="8"/>
        <v>23</v>
      </c>
      <c r="O91" s="13" t="str">
        <f t="shared" si="8"/>
        <v>23</v>
      </c>
      <c r="P91" s="13" t="str">
        <f t="shared" si="8"/>
        <v>23</v>
      </c>
      <c r="Q91" s="13" t="str">
        <f t="shared" si="8"/>
        <v>23</v>
      </c>
      <c r="R91" s="13">
        <f t="shared" si="8"/>
        <v>15</v>
      </c>
    </row>
    <row r="92" spans="1:18" ht="10.5">
      <c r="A92" s="14" t="s">
        <v>32</v>
      </c>
      <c r="B92" s="13" t="str">
        <f t="shared" si="7"/>
        <v>23</v>
      </c>
      <c r="C92" s="13" t="str">
        <f t="shared" si="8"/>
        <v>23</v>
      </c>
      <c r="D92" s="13" t="str">
        <f t="shared" si="8"/>
        <v>23</v>
      </c>
      <c r="E92" s="13" t="str">
        <f t="shared" si="8"/>
        <v>23</v>
      </c>
      <c r="F92" s="13" t="str">
        <f t="shared" si="8"/>
        <v>23</v>
      </c>
      <c r="G92" s="13" t="str">
        <f t="shared" si="8"/>
        <v>23</v>
      </c>
      <c r="H92" s="13" t="str">
        <f t="shared" si="8"/>
        <v>23</v>
      </c>
      <c r="I92" s="13" t="str">
        <f t="shared" si="8"/>
        <v>23</v>
      </c>
      <c r="J92" s="13" t="str">
        <f t="shared" si="8"/>
        <v>23</v>
      </c>
      <c r="K92" s="13">
        <f t="shared" si="8"/>
        <v>12</v>
      </c>
      <c r="L92" s="13">
        <f t="shared" si="8"/>
        <v>12</v>
      </c>
      <c r="M92" s="13">
        <f t="shared" si="8"/>
        <v>12</v>
      </c>
      <c r="N92" s="13">
        <f t="shared" si="8"/>
        <v>10</v>
      </c>
      <c r="O92" s="13">
        <f t="shared" si="8"/>
        <v>10</v>
      </c>
      <c r="P92" s="13">
        <f t="shared" si="8"/>
        <v>12</v>
      </c>
      <c r="Q92" s="13">
        <f t="shared" si="8"/>
        <v>12</v>
      </c>
      <c r="R92" s="13">
        <f t="shared" si="8"/>
        <v>12</v>
      </c>
    </row>
    <row r="93" spans="1:18" ht="10.5">
      <c r="A93" s="14" t="s">
        <v>33</v>
      </c>
      <c r="B93" s="13" t="str">
        <f t="shared" si="7"/>
        <v>23</v>
      </c>
      <c r="C93" s="13" t="str">
        <f t="shared" si="8"/>
        <v>23</v>
      </c>
      <c r="D93" s="13" t="str">
        <f t="shared" si="8"/>
        <v>23</v>
      </c>
      <c r="E93" s="13" t="str">
        <f t="shared" si="8"/>
        <v>23</v>
      </c>
      <c r="F93" s="13" t="str">
        <f t="shared" si="8"/>
        <v>23</v>
      </c>
      <c r="G93" s="13" t="str">
        <f t="shared" si="8"/>
        <v>23</v>
      </c>
      <c r="H93" s="13" t="str">
        <f t="shared" si="8"/>
        <v>23</v>
      </c>
      <c r="I93" s="13" t="str">
        <f t="shared" si="8"/>
        <v>23</v>
      </c>
      <c r="J93" s="13" t="str">
        <f t="shared" si="8"/>
        <v>23</v>
      </c>
      <c r="K93" s="13">
        <f t="shared" si="8"/>
        <v>14</v>
      </c>
      <c r="L93" s="13">
        <f t="shared" si="8"/>
        <v>14</v>
      </c>
      <c r="M93" s="13">
        <f t="shared" si="8"/>
        <v>14</v>
      </c>
      <c r="N93" s="13">
        <f t="shared" si="8"/>
        <v>14</v>
      </c>
      <c r="O93" s="13">
        <f t="shared" si="8"/>
        <v>14</v>
      </c>
      <c r="P93" s="13">
        <f t="shared" si="8"/>
        <v>14</v>
      </c>
      <c r="Q93" s="13">
        <f t="shared" si="8"/>
        <v>14</v>
      </c>
      <c r="R93" s="13">
        <f t="shared" si="8"/>
        <v>14</v>
      </c>
    </row>
    <row r="94" spans="1:18" ht="10.5">
      <c r="A94" s="14" t="s">
        <v>34</v>
      </c>
      <c r="B94" s="13" t="str">
        <f t="shared" si="7"/>
        <v>23</v>
      </c>
      <c r="C94" s="13" t="str">
        <f t="shared" si="8"/>
        <v>23</v>
      </c>
      <c r="D94" s="13" t="str">
        <f t="shared" si="8"/>
        <v>23</v>
      </c>
      <c r="E94" s="13" t="str">
        <f t="shared" si="8"/>
        <v>23</v>
      </c>
      <c r="F94" s="13" t="str">
        <f t="shared" si="8"/>
        <v>23</v>
      </c>
      <c r="G94" s="13" t="str">
        <f t="shared" si="8"/>
        <v>23</v>
      </c>
      <c r="H94" s="13">
        <f t="shared" si="8"/>
        <v>10</v>
      </c>
      <c r="I94" s="13">
        <f t="shared" si="8"/>
        <v>10</v>
      </c>
      <c r="J94" s="13">
        <f t="shared" si="8"/>
        <v>10</v>
      </c>
      <c r="K94" s="13">
        <f t="shared" si="8"/>
        <v>10</v>
      </c>
      <c r="L94" s="13">
        <f t="shared" si="8"/>
        <v>10</v>
      </c>
      <c r="M94" s="13">
        <f t="shared" si="8"/>
        <v>10</v>
      </c>
      <c r="N94" s="13">
        <f t="shared" si="8"/>
        <v>10</v>
      </c>
      <c r="O94" s="13">
        <f t="shared" si="8"/>
        <v>10</v>
      </c>
      <c r="P94" s="13">
        <f t="shared" si="8"/>
        <v>9</v>
      </c>
      <c r="Q94" s="13">
        <f t="shared" si="8"/>
        <v>8</v>
      </c>
      <c r="R94" s="13">
        <f t="shared" si="8"/>
        <v>8</v>
      </c>
    </row>
    <row r="95" spans="1:18" ht="10.5">
      <c r="A95" s="14" t="s">
        <v>35</v>
      </c>
      <c r="B95" s="13" t="str">
        <f t="shared" si="7"/>
        <v>23</v>
      </c>
      <c r="C95" s="13">
        <f t="shared" si="8"/>
        <v>5</v>
      </c>
      <c r="D95" s="13">
        <f t="shared" si="8"/>
        <v>4</v>
      </c>
      <c r="E95" s="13">
        <f t="shared" si="8"/>
        <v>4</v>
      </c>
      <c r="F95" s="13">
        <f t="shared" si="8"/>
        <v>5</v>
      </c>
      <c r="G95" s="13">
        <f t="shared" si="8"/>
        <v>6</v>
      </c>
      <c r="H95" s="13">
        <f t="shared" si="8"/>
        <v>6</v>
      </c>
      <c r="I95" s="13">
        <f t="shared" si="8"/>
        <v>6</v>
      </c>
      <c r="J95" s="13">
        <f t="shared" si="8"/>
        <v>7</v>
      </c>
      <c r="K95" s="13">
        <f t="shared" si="8"/>
        <v>7</v>
      </c>
      <c r="L95" s="13">
        <f t="shared" si="8"/>
        <v>7</v>
      </c>
      <c r="M95" s="13">
        <f t="shared" si="8"/>
        <v>7</v>
      </c>
      <c r="N95" s="13">
        <f t="shared" si="8"/>
        <v>7</v>
      </c>
      <c r="O95" s="13">
        <f t="shared" si="8"/>
        <v>7</v>
      </c>
      <c r="P95" s="13">
        <f t="shared" si="8"/>
        <v>7</v>
      </c>
      <c r="Q95" s="13">
        <f t="shared" si="8"/>
        <v>7</v>
      </c>
      <c r="R95" s="13">
        <f t="shared" si="8"/>
        <v>7</v>
      </c>
    </row>
    <row r="96" spans="1:18" ht="10.5">
      <c r="A96" s="14" t="s">
        <v>36</v>
      </c>
      <c r="B96" s="13">
        <f t="shared" si="7"/>
        <v>4</v>
      </c>
      <c r="C96" s="13">
        <f t="shared" si="8"/>
        <v>5</v>
      </c>
      <c r="D96" s="13">
        <f t="shared" si="8"/>
        <v>7</v>
      </c>
      <c r="E96" s="13">
        <f t="shared" si="8"/>
        <v>8</v>
      </c>
      <c r="F96" s="13">
        <f t="shared" si="8"/>
        <v>9</v>
      </c>
      <c r="G96" s="13">
        <f t="shared" si="8"/>
        <v>9</v>
      </c>
      <c r="H96" s="13">
        <f t="shared" si="8"/>
        <v>10</v>
      </c>
      <c r="I96" s="13">
        <f t="shared" si="8"/>
        <v>11</v>
      </c>
      <c r="J96" s="13">
        <f t="shared" si="8"/>
        <v>12</v>
      </c>
      <c r="K96" s="13">
        <f t="shared" si="8"/>
        <v>12</v>
      </c>
      <c r="L96" s="13">
        <f t="shared" si="8"/>
        <v>12</v>
      </c>
      <c r="M96" s="13">
        <f t="shared" si="8"/>
        <v>12</v>
      </c>
      <c r="N96" s="13">
        <f t="shared" si="8"/>
        <v>13</v>
      </c>
      <c r="O96" s="13">
        <f t="shared" si="8"/>
        <v>10</v>
      </c>
      <c r="P96" s="13">
        <f t="shared" si="8"/>
        <v>8</v>
      </c>
      <c r="Q96" s="13">
        <f t="shared" si="8"/>
        <v>9</v>
      </c>
      <c r="R96" s="13">
        <f t="shared" si="8"/>
        <v>9</v>
      </c>
    </row>
    <row r="97" spans="1:18" ht="10.5">
      <c r="A97" s="14" t="s">
        <v>37</v>
      </c>
      <c r="B97" s="13" t="str">
        <f t="shared" si="7"/>
        <v>23</v>
      </c>
      <c r="C97" s="13" t="str">
        <f t="shared" si="8"/>
        <v>23</v>
      </c>
      <c r="D97" s="13" t="str">
        <f t="shared" si="8"/>
        <v>23</v>
      </c>
      <c r="E97" s="13" t="str">
        <f t="shared" si="8"/>
        <v>23</v>
      </c>
      <c r="F97" s="13" t="str">
        <f t="shared" si="8"/>
        <v>23</v>
      </c>
      <c r="G97" s="13" t="str">
        <f t="shared" si="8"/>
        <v>23</v>
      </c>
      <c r="H97" s="13" t="str">
        <f t="shared" si="8"/>
        <v>23</v>
      </c>
      <c r="I97" s="13" t="str">
        <f t="shared" si="8"/>
        <v>23</v>
      </c>
      <c r="J97" s="13" t="str">
        <f t="shared" si="8"/>
        <v>23</v>
      </c>
      <c r="K97" s="13" t="str">
        <f t="shared" si="8"/>
        <v>23</v>
      </c>
      <c r="L97" s="13" t="str">
        <f t="shared" si="8"/>
        <v>23</v>
      </c>
      <c r="M97" s="13" t="str">
        <f t="shared" si="8"/>
        <v>23</v>
      </c>
      <c r="N97" s="13" t="str">
        <f t="shared" si="8"/>
        <v>23</v>
      </c>
      <c r="O97" s="13" t="str">
        <f t="shared" si="8"/>
        <v>23</v>
      </c>
      <c r="P97" s="13" t="str">
        <f t="shared" si="8"/>
        <v>23</v>
      </c>
      <c r="Q97" s="13" t="str">
        <f t="shared" si="8"/>
        <v>23</v>
      </c>
      <c r="R97" s="13" t="str">
        <f t="shared" si="8"/>
        <v>23</v>
      </c>
    </row>
    <row r="98" spans="1:18" ht="10.5">
      <c r="A98" s="14" t="s">
        <v>38</v>
      </c>
      <c r="B98" s="13" t="str">
        <f t="shared" si="7"/>
        <v>23</v>
      </c>
      <c r="C98" s="13" t="str">
        <f aca="true" t="shared" si="10" ref="C98:R103">IF(ISNA(RANK(C74,C$58:C$79)),"23",RANK(C74,C$58:C$79))</f>
        <v>23</v>
      </c>
      <c r="D98" s="13" t="str">
        <f t="shared" si="10"/>
        <v>23</v>
      </c>
      <c r="E98" s="13" t="str">
        <f t="shared" si="10"/>
        <v>23</v>
      </c>
      <c r="F98" s="13">
        <f t="shared" si="10"/>
        <v>13</v>
      </c>
      <c r="G98" s="13">
        <f t="shared" si="10"/>
        <v>14</v>
      </c>
      <c r="H98" s="13">
        <f t="shared" si="10"/>
        <v>13</v>
      </c>
      <c r="I98" s="13">
        <f t="shared" si="10"/>
        <v>13</v>
      </c>
      <c r="J98" s="13">
        <f t="shared" si="10"/>
        <v>13</v>
      </c>
      <c r="K98" s="13">
        <f t="shared" si="10"/>
        <v>14</v>
      </c>
      <c r="L98" s="13">
        <f t="shared" si="10"/>
        <v>14</v>
      </c>
      <c r="M98" s="13">
        <f t="shared" si="10"/>
        <v>14</v>
      </c>
      <c r="N98" s="13">
        <f t="shared" si="10"/>
        <v>14</v>
      </c>
      <c r="O98" s="13">
        <f t="shared" si="10"/>
        <v>14</v>
      </c>
      <c r="P98" s="13">
        <f t="shared" si="10"/>
        <v>15</v>
      </c>
      <c r="Q98" s="13">
        <f t="shared" si="10"/>
        <v>15</v>
      </c>
      <c r="R98" s="13">
        <f t="shared" si="10"/>
        <v>15</v>
      </c>
    </row>
    <row r="99" spans="1:18" ht="10.5">
      <c r="A99" s="14" t="s">
        <v>39</v>
      </c>
      <c r="B99" s="13" t="str">
        <f t="shared" si="7"/>
        <v>23</v>
      </c>
      <c r="C99" s="13" t="str">
        <f t="shared" si="10"/>
        <v>23</v>
      </c>
      <c r="D99" s="13" t="str">
        <f t="shared" si="10"/>
        <v>23</v>
      </c>
      <c r="E99" s="13" t="str">
        <f t="shared" si="10"/>
        <v>23</v>
      </c>
      <c r="F99" s="13" t="str">
        <f t="shared" si="10"/>
        <v>23</v>
      </c>
      <c r="G99" s="13" t="str">
        <f t="shared" si="10"/>
        <v>23</v>
      </c>
      <c r="H99" s="13" t="str">
        <f t="shared" si="10"/>
        <v>23</v>
      </c>
      <c r="I99" s="13" t="str">
        <f t="shared" si="10"/>
        <v>23</v>
      </c>
      <c r="J99" s="13" t="str">
        <f t="shared" si="10"/>
        <v>23</v>
      </c>
      <c r="K99" s="13" t="str">
        <f t="shared" si="10"/>
        <v>23</v>
      </c>
      <c r="L99" s="13" t="str">
        <f t="shared" si="10"/>
        <v>23</v>
      </c>
      <c r="M99" s="13" t="str">
        <f t="shared" si="10"/>
        <v>23</v>
      </c>
      <c r="N99" s="13" t="str">
        <f t="shared" si="10"/>
        <v>23</v>
      </c>
      <c r="O99" s="13" t="str">
        <f t="shared" si="10"/>
        <v>23</v>
      </c>
      <c r="P99" s="13" t="str">
        <f t="shared" si="10"/>
        <v>23</v>
      </c>
      <c r="Q99" s="13" t="str">
        <f t="shared" si="10"/>
        <v>23</v>
      </c>
      <c r="R99" s="13" t="str">
        <f t="shared" si="10"/>
        <v>23</v>
      </c>
    </row>
    <row r="100" spans="1:18" ht="10.5">
      <c r="A100" s="14" t="s">
        <v>40</v>
      </c>
      <c r="B100" s="13" t="str">
        <f t="shared" si="7"/>
        <v>23</v>
      </c>
      <c r="C100" s="13" t="str">
        <f t="shared" si="10"/>
        <v>23</v>
      </c>
      <c r="D100" s="13" t="str">
        <f t="shared" si="10"/>
        <v>23</v>
      </c>
      <c r="E100" s="13" t="str">
        <f t="shared" si="10"/>
        <v>23</v>
      </c>
      <c r="F100" s="13" t="str">
        <f t="shared" si="10"/>
        <v>23</v>
      </c>
      <c r="G100" s="13" t="str">
        <f t="shared" si="10"/>
        <v>23</v>
      </c>
      <c r="H100" s="13" t="str">
        <f t="shared" si="10"/>
        <v>23</v>
      </c>
      <c r="I100" s="13" t="str">
        <f t="shared" si="10"/>
        <v>23</v>
      </c>
      <c r="J100" s="13" t="str">
        <f t="shared" si="10"/>
        <v>23</v>
      </c>
      <c r="K100" s="13" t="str">
        <f t="shared" si="10"/>
        <v>23</v>
      </c>
      <c r="L100" s="13" t="str">
        <f t="shared" si="10"/>
        <v>23</v>
      </c>
      <c r="M100" s="13" t="str">
        <f t="shared" si="10"/>
        <v>23</v>
      </c>
      <c r="N100" s="13" t="str">
        <f t="shared" si="10"/>
        <v>23</v>
      </c>
      <c r="O100" s="13" t="str">
        <f t="shared" si="10"/>
        <v>23</v>
      </c>
      <c r="P100" s="13" t="str">
        <f t="shared" si="10"/>
        <v>23</v>
      </c>
      <c r="Q100" s="13" t="str">
        <f t="shared" si="10"/>
        <v>23</v>
      </c>
      <c r="R100" s="13" t="str">
        <f t="shared" si="10"/>
        <v>23</v>
      </c>
    </row>
    <row r="101" spans="1:18" ht="10.5">
      <c r="A101" s="14" t="s">
        <v>41</v>
      </c>
      <c r="B101" s="13">
        <f t="shared" si="7"/>
        <v>5</v>
      </c>
      <c r="C101" s="13">
        <f t="shared" si="10"/>
        <v>7</v>
      </c>
      <c r="D101" s="13">
        <f t="shared" si="10"/>
        <v>8</v>
      </c>
      <c r="E101" s="13">
        <f t="shared" si="10"/>
        <v>9</v>
      </c>
      <c r="F101" s="13">
        <f t="shared" si="10"/>
        <v>11</v>
      </c>
      <c r="G101" s="13">
        <f t="shared" si="10"/>
        <v>11</v>
      </c>
      <c r="H101" s="13">
        <f t="shared" si="10"/>
        <v>13</v>
      </c>
      <c r="I101" s="13">
        <f t="shared" si="10"/>
        <v>13</v>
      </c>
      <c r="J101" s="13">
        <f t="shared" si="10"/>
        <v>13</v>
      </c>
      <c r="K101" s="13">
        <f t="shared" si="10"/>
        <v>14</v>
      </c>
      <c r="L101" s="13">
        <f t="shared" si="10"/>
        <v>14</v>
      </c>
      <c r="M101" s="13">
        <f t="shared" si="10"/>
        <v>14</v>
      </c>
      <c r="N101" s="13">
        <f t="shared" si="10"/>
        <v>14</v>
      </c>
      <c r="O101" s="13">
        <f t="shared" si="10"/>
        <v>14</v>
      </c>
      <c r="P101" s="13">
        <f t="shared" si="10"/>
        <v>15</v>
      </c>
      <c r="Q101" s="13">
        <f t="shared" si="10"/>
        <v>15</v>
      </c>
      <c r="R101" s="13">
        <f t="shared" si="10"/>
        <v>15</v>
      </c>
    </row>
    <row r="102" spans="1:18" ht="10.5">
      <c r="A102" s="14" t="s">
        <v>42</v>
      </c>
      <c r="B102" s="13">
        <f t="shared" si="7"/>
        <v>6</v>
      </c>
      <c r="C102" s="13">
        <f t="shared" si="10"/>
        <v>9</v>
      </c>
      <c r="D102" s="13">
        <f t="shared" si="10"/>
        <v>8</v>
      </c>
      <c r="E102" s="13">
        <f t="shared" si="10"/>
        <v>9</v>
      </c>
      <c r="F102" s="13">
        <f t="shared" si="10"/>
        <v>11</v>
      </c>
      <c r="G102" s="13">
        <f t="shared" si="10"/>
        <v>11</v>
      </c>
      <c r="H102" s="13">
        <f t="shared" si="10"/>
        <v>13</v>
      </c>
      <c r="I102" s="13">
        <f t="shared" si="10"/>
        <v>13</v>
      </c>
      <c r="J102" s="13">
        <f t="shared" si="10"/>
        <v>13</v>
      </c>
      <c r="K102" s="13">
        <f t="shared" si="10"/>
        <v>14</v>
      </c>
      <c r="L102" s="13">
        <f t="shared" si="10"/>
        <v>14</v>
      </c>
      <c r="M102" s="13">
        <f t="shared" si="10"/>
        <v>14</v>
      </c>
      <c r="N102" s="13">
        <f t="shared" si="10"/>
        <v>14</v>
      </c>
      <c r="O102" s="13">
        <f t="shared" si="10"/>
        <v>14</v>
      </c>
      <c r="P102" s="13">
        <f t="shared" si="10"/>
        <v>15</v>
      </c>
      <c r="Q102" s="13">
        <f t="shared" si="10"/>
        <v>15</v>
      </c>
      <c r="R102" s="13">
        <f t="shared" si="10"/>
        <v>15</v>
      </c>
    </row>
    <row r="103" spans="1:18" ht="10.5">
      <c r="A103" s="14" t="s">
        <v>43</v>
      </c>
      <c r="B103" s="13" t="str">
        <f t="shared" si="7"/>
        <v>23</v>
      </c>
      <c r="C103" s="13" t="str">
        <f t="shared" si="10"/>
        <v>23</v>
      </c>
      <c r="D103" s="13" t="str">
        <f t="shared" si="10"/>
        <v>23</v>
      </c>
      <c r="E103" s="13" t="str">
        <f t="shared" si="10"/>
        <v>23</v>
      </c>
      <c r="F103" s="13" t="str">
        <f t="shared" si="10"/>
        <v>23</v>
      </c>
      <c r="G103" s="13" t="str">
        <f t="shared" si="10"/>
        <v>23</v>
      </c>
      <c r="H103" s="13" t="str">
        <f t="shared" si="10"/>
        <v>23</v>
      </c>
      <c r="I103" s="13" t="str">
        <f t="shared" si="10"/>
        <v>23</v>
      </c>
      <c r="J103" s="13" t="str">
        <f t="shared" si="10"/>
        <v>23</v>
      </c>
      <c r="K103" s="13" t="str">
        <f t="shared" si="10"/>
        <v>23</v>
      </c>
      <c r="L103" s="13" t="str">
        <f t="shared" si="10"/>
        <v>23</v>
      </c>
      <c r="M103" s="13" t="str">
        <f t="shared" si="10"/>
        <v>23</v>
      </c>
      <c r="N103" s="13" t="str">
        <f t="shared" si="10"/>
        <v>23</v>
      </c>
      <c r="O103" s="13" t="str">
        <f t="shared" si="10"/>
        <v>23</v>
      </c>
      <c r="P103" s="13" t="str">
        <f t="shared" si="10"/>
        <v>23</v>
      </c>
      <c r="Q103" s="13" t="str">
        <f t="shared" si="10"/>
        <v>23</v>
      </c>
      <c r="R103" s="13" t="str">
        <f t="shared" si="10"/>
        <v>23</v>
      </c>
    </row>
  </sheetData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F.A.K. Kru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Penedo</dc:creator>
  <cp:keywords/>
  <dc:description/>
  <cp:lastModifiedBy>Antonio Penedo</cp:lastModifiedBy>
  <cp:lastPrinted>2003-04-04T00:01:26Z</cp:lastPrinted>
  <dcterms:created xsi:type="dcterms:W3CDTF">2003-04-03T18:12:12Z</dcterms:created>
  <dcterms:modified xsi:type="dcterms:W3CDTF">2005-12-20T13:36:19Z</dcterms:modified>
  <cp:category/>
  <cp:version/>
  <cp:contentType/>
  <cp:contentStatus/>
</cp:coreProperties>
</file>