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2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<sst xmlns="http://schemas.openxmlformats.org/spreadsheetml/2006/main" count="139" uniqueCount="92">
  <si>
    <t>lapa</t>
  </si>
  <si>
    <t>gastrópode pulmonata</t>
  </si>
  <si>
    <t>craca</t>
  </si>
  <si>
    <t>ouriço</t>
  </si>
  <si>
    <t>Patella stelatus</t>
  </si>
  <si>
    <t>Siphonaria pectinata</t>
  </si>
  <si>
    <t>Ballanus perfuratus</t>
  </si>
  <si>
    <t>Paracentrotus lividus</t>
  </si>
  <si>
    <t>a</t>
  </si>
  <si>
    <t>b</t>
  </si>
  <si>
    <t>c</t>
  </si>
  <si>
    <t>d</t>
  </si>
  <si>
    <t>Media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</si>
  <si>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</si>
  <si>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</si>
  <si>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</si>
  <si>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</si>
  <si>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</si>
  <si>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</si>
  <si>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</si>
  <si>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</si>
  <si>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</si>
  <si>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</si>
  <si>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</si>
  <si>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</si>
  <si>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</si>
  <si>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</si>
  <si>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</si>
  <si>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</si>
  <si>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</si>
  <si>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</si>
  <si>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</si>
  <si>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</si>
  <si>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</si>
  <si>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</si>
  <si>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</si>
  <si>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</si>
  <si>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</si>
  <si>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</si>
  <si>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</si>
  <si>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</si>
  <si>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</si>
  <si>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</si>
  <si>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</si>
  <si>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</si>
  <si>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</si>
  <si>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</si>
  <si>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</si>
  <si>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</si>
  <si>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</si>
  <si>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</si>
  <si>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</si>
  <si>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</si>
  <si>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</si>
  <si>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</si>
  <si>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</si>
  <si>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</si>
  <si>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</si>
  <si>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</si>
  <si>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</si>
  <si>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</si>
  <si>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</si>
  <si>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</si>
  <si>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</si>
  <si>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</si>
  <si>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</si>
  <si>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</si>
  <si>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</si>
  <si>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</si>
  <si>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</si>
  <si>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</si>
  <si>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</si>
  <si>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</si>
  <si>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A</t>
  </si>
  <si>
    <t>B</t>
  </si>
  <si>
    <t>C</t>
  </si>
  <si>
    <t>D</t>
  </si>
  <si>
    <t>E</t>
  </si>
  <si>
    <t>F</t>
  </si>
  <si>
    <t>TOTAL</t>
  </si>
  <si>
    <t>Nº DE AMOSTRAS</t>
  </si>
  <si>
    <t>VARIANCIA</t>
  </si>
  <si>
    <t>MEDIA</t>
  </si>
  <si>
    <t>Indice de dispersão</t>
  </si>
  <si>
    <t>n</t>
  </si>
  <si>
    <t>∑</t>
  </si>
  <si>
    <t>X(media)</t>
  </si>
  <si>
    <t>Id</t>
  </si>
  <si>
    <t>AGREGADA</t>
  </si>
  <si>
    <r>
      <t>S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</si>
  <si>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2</t>
    </r>
  </si>
  <si>
    <t>UNIFORME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</si>
</sst>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double"/>
      <right style="thick"/>
      <top style="thin"/>
      <bottom>
        <color indexed="63"/>
      </bottom>
    </border>
    <border>
      <left style="double"/>
      <right style="thick"/>
      <top style="thick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double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double"/>
      <top style="thick"/>
      <bottom style="thin"/>
    </border>
    <border>
      <left style="double"/>
      <right style="double"/>
      <top style="thick"/>
      <bottom style="thin"/>
    </border>
    <border>
      <left style="thick"/>
      <right style="double"/>
      <top style="thin"/>
      <bottom style="thin"/>
    </border>
    <border>
      <left style="double"/>
      <right style="double"/>
      <top style="thin"/>
      <bottom style="thin"/>
    </border>
    <border>
      <left style="thick"/>
      <right style="double"/>
      <top style="thin"/>
      <bottom style="thick"/>
    </border>
    <border>
      <left style="double"/>
      <right style="double"/>
      <top style="thin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ck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>
        <color indexed="63"/>
      </left>
      <right style="medium"/>
      <top style="thick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thick"/>
      <top style="double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double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49" xfId="0" applyNumberForma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39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AG88"/>
  <sheetViews>
    <sheetView tabSelected="1" workbookViewId="0" topLeftCell="R4">
      <selection activeCell="R7" sqref="R7:V7"/>
    </sheetView>
  </sheetViews>
  <sheetFormatPr defaultColWidth="9.140625" defaultRowHeight="12.75"/>
  <cols>
    <col min="3" max="3" width="4.28125" style="0" customWidth="1"/>
    <col min="4" max="5" width="4.00390625" style="0" customWidth="1"/>
    <col min="6" max="6" width="3.8515625" style="0" customWidth="1"/>
    <col min="7" max="7" width="6.140625" style="0" customWidth="1"/>
    <col min="8" max="8" width="4.28125" style="0" customWidth="1"/>
    <col min="9" max="9" width="3.8515625" style="0" customWidth="1"/>
    <col min="10" max="10" width="3.7109375" style="0" customWidth="1"/>
    <col min="11" max="11" width="4.140625" style="0" customWidth="1"/>
    <col min="12" max="12" width="6.28125" style="0" customWidth="1"/>
    <col min="13" max="13" width="3.8515625" style="0" customWidth="1"/>
    <col min="14" max="16" width="4.00390625" style="0" customWidth="1"/>
    <col min="17" max="17" width="6.140625" style="0" customWidth="1"/>
    <col min="18" max="18" width="4.00390625" style="0" customWidth="1"/>
    <col min="19" max="19" width="4.140625" style="0" customWidth="1"/>
    <col min="20" max="21" width="4.00390625" style="0" customWidth="1"/>
    <col min="22" max="22" width="6.57421875" style="0" customWidth="1"/>
    <col min="25" max="25" width="17.421875" style="0" bestFit="1" customWidth="1"/>
    <col min="26" max="26" width="8.140625" style="0" customWidth="1"/>
    <col min="27" max="27" width="10.140625" style="0" customWidth="1"/>
    <col min="29" max="29" width="12.8515625" style="0" customWidth="1"/>
    <col min="33" max="33" width="11.57421875" style="0" bestFit="1" customWidth="1"/>
  </cols>
  <sheetData>
    <row r="4" ht="13.5" thickBot="1"/>
    <row r="5" spans="26:29" ht="15.75" customHeight="1" thickBot="1" thickTop="1">
      <c r="Z5" s="41" t="s">
        <v>4</v>
      </c>
      <c r="AA5" s="50" t="s">
        <v>5</v>
      </c>
      <c r="AB5" s="51" t="s">
        <v>6</v>
      </c>
      <c r="AC5" s="52" t="s">
        <v>7</v>
      </c>
    </row>
    <row r="6" spans="4:29" ht="18" customHeight="1" thickBot="1">
      <c r="D6" s="17" t="s">
        <v>0</v>
      </c>
      <c r="E6" s="16"/>
      <c r="I6" s="17" t="s">
        <v>1</v>
      </c>
      <c r="J6" s="16"/>
      <c r="N6" s="17" t="s">
        <v>2</v>
      </c>
      <c r="O6" s="16"/>
      <c r="S6" s="86" t="s">
        <v>3</v>
      </c>
      <c r="T6" s="86"/>
      <c r="Z6" s="42"/>
      <c r="AA6" s="53"/>
      <c r="AB6" s="53"/>
      <c r="AC6" s="54"/>
    </row>
    <row r="7" spans="3:29" ht="14.25" thickBot="1" thickTop="1">
      <c r="C7" s="87" t="s">
        <v>4</v>
      </c>
      <c r="D7" s="87"/>
      <c r="E7" s="87"/>
      <c r="F7" s="87"/>
      <c r="G7" s="87"/>
      <c r="H7" s="88" t="s">
        <v>5</v>
      </c>
      <c r="I7" s="89"/>
      <c r="J7" s="89"/>
      <c r="K7" s="89"/>
      <c r="L7" s="90"/>
      <c r="M7" s="95" t="s">
        <v>6</v>
      </c>
      <c r="N7" s="96"/>
      <c r="O7" s="96"/>
      <c r="P7" s="96"/>
      <c r="Q7" s="97"/>
      <c r="R7" s="88" t="s">
        <v>7</v>
      </c>
      <c r="S7" s="89"/>
      <c r="T7" s="89"/>
      <c r="U7" s="89"/>
      <c r="V7" s="90"/>
      <c r="Y7" s="49" t="s">
        <v>73</v>
      </c>
      <c r="Z7" s="32">
        <v>0</v>
      </c>
      <c r="AA7" s="33">
        <v>0</v>
      </c>
      <c r="AB7" s="33">
        <v>0</v>
      </c>
      <c r="AC7" s="34">
        <v>0</v>
      </c>
    </row>
    <row r="8" spans="3:29" ht="14.25" thickBot="1" thickTop="1">
      <c r="C8" s="26" t="s">
        <v>8</v>
      </c>
      <c r="D8" s="27" t="s">
        <v>9</v>
      </c>
      <c r="E8" s="27" t="s">
        <v>10</v>
      </c>
      <c r="F8" s="28" t="s">
        <v>11</v>
      </c>
      <c r="G8" s="29" t="s">
        <v>12</v>
      </c>
      <c r="H8" s="26" t="s">
        <v>8</v>
      </c>
      <c r="I8" s="27" t="s">
        <v>9</v>
      </c>
      <c r="J8" s="27" t="s">
        <v>10</v>
      </c>
      <c r="K8" s="28" t="s">
        <v>11</v>
      </c>
      <c r="L8" s="29" t="s">
        <v>12</v>
      </c>
      <c r="M8" s="26" t="s">
        <v>8</v>
      </c>
      <c r="N8" s="27" t="s">
        <v>9</v>
      </c>
      <c r="O8" s="27" t="s">
        <v>10</v>
      </c>
      <c r="P8" s="28" t="s">
        <v>11</v>
      </c>
      <c r="Q8" s="29" t="s">
        <v>12</v>
      </c>
      <c r="R8" s="30" t="s">
        <v>8</v>
      </c>
      <c r="S8" s="27" t="s">
        <v>9</v>
      </c>
      <c r="T8" s="27" t="s">
        <v>10</v>
      </c>
      <c r="U8" s="28" t="s">
        <v>11</v>
      </c>
      <c r="V8" s="29" t="s">
        <v>12</v>
      </c>
      <c r="Y8" s="49"/>
      <c r="Z8" s="35">
        <v>0</v>
      </c>
      <c r="AA8" s="36">
        <v>0</v>
      </c>
      <c r="AB8" s="36">
        <v>0</v>
      </c>
      <c r="AC8" s="37">
        <v>0</v>
      </c>
    </row>
    <row r="9" spans="2:29" ht="14.25" thickBot="1" thickTop="1">
      <c r="B9" s="1" t="s">
        <v>13</v>
      </c>
      <c r="C9" s="12">
        <v>0</v>
      </c>
      <c r="D9" s="13">
        <v>0</v>
      </c>
      <c r="E9" s="13">
        <v>0</v>
      </c>
      <c r="F9" s="18">
        <v>0</v>
      </c>
      <c r="G9" s="25">
        <f>AVERAGE(C9:F9)</f>
        <v>0</v>
      </c>
      <c r="H9" s="12">
        <v>0</v>
      </c>
      <c r="I9" s="13">
        <v>0</v>
      </c>
      <c r="J9" s="13">
        <v>0</v>
      </c>
      <c r="K9" s="18">
        <v>0</v>
      </c>
      <c r="L9" s="25">
        <f>AVERAGE(H9:K9)</f>
        <v>0</v>
      </c>
      <c r="M9" s="12">
        <v>0</v>
      </c>
      <c r="N9" s="13">
        <v>0</v>
      </c>
      <c r="O9" s="13">
        <v>0</v>
      </c>
      <c r="P9" s="18">
        <v>0</v>
      </c>
      <c r="Q9" s="25">
        <f>AVERAGE(M9:P9)</f>
        <v>0</v>
      </c>
      <c r="R9" s="12">
        <v>0</v>
      </c>
      <c r="S9" s="13">
        <v>0</v>
      </c>
      <c r="T9" s="13">
        <v>0</v>
      </c>
      <c r="U9" s="18">
        <v>0</v>
      </c>
      <c r="V9" s="25">
        <f>AVERAGE(R9:U9)</f>
        <v>0</v>
      </c>
      <c r="Y9" s="49"/>
      <c r="Z9" s="35">
        <v>9.5</v>
      </c>
      <c r="AA9" s="36">
        <v>0</v>
      </c>
      <c r="AB9" s="36">
        <v>0</v>
      </c>
      <c r="AC9" s="37">
        <v>0</v>
      </c>
    </row>
    <row r="10" spans="2:29" ht="14.25" thickBot="1" thickTop="1">
      <c r="B10" s="1" t="s">
        <v>14</v>
      </c>
      <c r="C10" s="5">
        <v>0</v>
      </c>
      <c r="D10" s="6">
        <v>0</v>
      </c>
      <c r="E10" s="6">
        <v>0</v>
      </c>
      <c r="F10" s="19">
        <v>0</v>
      </c>
      <c r="G10" s="23">
        <f aca="true" t="shared" si="0" ref="G10:G68">AVERAGE(C10:F10)</f>
        <v>0</v>
      </c>
      <c r="H10" s="5">
        <v>0</v>
      </c>
      <c r="I10" s="6">
        <v>0</v>
      </c>
      <c r="J10" s="6">
        <v>0</v>
      </c>
      <c r="K10" s="19">
        <v>0</v>
      </c>
      <c r="L10" s="23">
        <f aca="true" t="shared" si="1" ref="L10:L68">AVERAGE(H10:K10)</f>
        <v>0</v>
      </c>
      <c r="M10" s="5">
        <v>0</v>
      </c>
      <c r="N10" s="6">
        <v>0</v>
      </c>
      <c r="O10" s="6">
        <v>0</v>
      </c>
      <c r="P10" s="19">
        <v>0</v>
      </c>
      <c r="Q10" s="23">
        <f aca="true" t="shared" si="2" ref="Q10:Q68">AVERAGE(M10:P10)</f>
        <v>0</v>
      </c>
      <c r="R10" s="5">
        <v>0</v>
      </c>
      <c r="S10" s="6">
        <v>0</v>
      </c>
      <c r="T10" s="6">
        <v>0</v>
      </c>
      <c r="U10" s="19">
        <v>0</v>
      </c>
      <c r="V10" s="23">
        <f aca="true" t="shared" si="3" ref="V10:V68">AVERAGE(R10:U10)</f>
        <v>0</v>
      </c>
      <c r="Y10" s="49"/>
      <c r="Z10" s="35">
        <v>7</v>
      </c>
      <c r="AA10" s="36">
        <v>0.5</v>
      </c>
      <c r="AB10" s="36">
        <v>0</v>
      </c>
      <c r="AC10" s="37">
        <v>0</v>
      </c>
    </row>
    <row r="11" spans="2:29" ht="14.25" thickBot="1" thickTop="1">
      <c r="B11" s="1" t="s">
        <v>15</v>
      </c>
      <c r="C11" s="5">
        <v>7</v>
      </c>
      <c r="D11" s="6">
        <v>6</v>
      </c>
      <c r="E11" s="6">
        <v>16</v>
      </c>
      <c r="F11" s="19">
        <v>9</v>
      </c>
      <c r="G11" s="23">
        <f t="shared" si="0"/>
        <v>9.5</v>
      </c>
      <c r="H11" s="5">
        <v>0</v>
      </c>
      <c r="I11" s="6">
        <v>0</v>
      </c>
      <c r="J11" s="6">
        <v>0</v>
      </c>
      <c r="K11" s="19">
        <v>0</v>
      </c>
      <c r="L11" s="23">
        <f t="shared" si="1"/>
        <v>0</v>
      </c>
      <c r="M11" s="5">
        <v>0</v>
      </c>
      <c r="N11" s="6">
        <v>0</v>
      </c>
      <c r="O11" s="6">
        <v>0</v>
      </c>
      <c r="P11" s="19">
        <v>0</v>
      </c>
      <c r="Q11" s="23">
        <f t="shared" si="2"/>
        <v>0</v>
      </c>
      <c r="R11" s="5">
        <v>0</v>
      </c>
      <c r="S11" s="6">
        <v>0</v>
      </c>
      <c r="T11" s="6">
        <v>0</v>
      </c>
      <c r="U11" s="19">
        <v>0</v>
      </c>
      <c r="V11" s="23">
        <f t="shared" si="3"/>
        <v>0</v>
      </c>
      <c r="Y11" s="49"/>
      <c r="Z11" s="35">
        <v>7.75</v>
      </c>
      <c r="AA11" s="36">
        <v>0.5</v>
      </c>
      <c r="AB11" s="36">
        <v>0</v>
      </c>
      <c r="AC11" s="37">
        <v>0</v>
      </c>
    </row>
    <row r="12" spans="2:29" ht="14.25" thickBot="1" thickTop="1">
      <c r="B12" s="1" t="s">
        <v>16</v>
      </c>
      <c r="C12" s="5">
        <v>5</v>
      </c>
      <c r="D12" s="6">
        <v>5</v>
      </c>
      <c r="E12" s="6">
        <v>7</v>
      </c>
      <c r="F12" s="19">
        <v>11</v>
      </c>
      <c r="G12" s="23">
        <f t="shared" si="0"/>
        <v>7</v>
      </c>
      <c r="H12" s="5">
        <v>2</v>
      </c>
      <c r="I12" s="6">
        <v>0</v>
      </c>
      <c r="J12" s="6">
        <v>0</v>
      </c>
      <c r="K12" s="19">
        <v>0</v>
      </c>
      <c r="L12" s="23">
        <f t="shared" si="1"/>
        <v>0.5</v>
      </c>
      <c r="M12" s="5">
        <v>0</v>
      </c>
      <c r="N12" s="6">
        <v>0</v>
      </c>
      <c r="O12" s="6">
        <v>0</v>
      </c>
      <c r="P12" s="19">
        <v>0</v>
      </c>
      <c r="Q12" s="23">
        <f t="shared" si="2"/>
        <v>0</v>
      </c>
      <c r="R12" s="5">
        <v>0</v>
      </c>
      <c r="S12" s="6">
        <v>0</v>
      </c>
      <c r="T12" s="6">
        <v>0</v>
      </c>
      <c r="U12" s="19">
        <v>0</v>
      </c>
      <c r="V12" s="23">
        <f t="shared" si="3"/>
        <v>0</v>
      </c>
      <c r="Y12" s="49"/>
      <c r="Z12" s="35">
        <v>5</v>
      </c>
      <c r="AA12" s="36">
        <v>1</v>
      </c>
      <c r="AB12" s="36">
        <v>0.25</v>
      </c>
      <c r="AC12" s="37">
        <v>0</v>
      </c>
    </row>
    <row r="13" spans="2:29" ht="14.25" thickBot="1" thickTop="1">
      <c r="B13" s="1" t="s">
        <v>17</v>
      </c>
      <c r="C13" s="5">
        <v>11</v>
      </c>
      <c r="D13" s="6">
        <v>6</v>
      </c>
      <c r="E13" s="6">
        <v>9</v>
      </c>
      <c r="F13" s="19">
        <v>5</v>
      </c>
      <c r="G13" s="23">
        <f t="shared" si="0"/>
        <v>7.75</v>
      </c>
      <c r="H13" s="5">
        <v>0</v>
      </c>
      <c r="I13" s="6">
        <v>0</v>
      </c>
      <c r="J13" s="6">
        <v>1</v>
      </c>
      <c r="K13" s="19">
        <v>1</v>
      </c>
      <c r="L13" s="23">
        <f t="shared" si="1"/>
        <v>0.5</v>
      </c>
      <c r="M13" s="5">
        <v>0</v>
      </c>
      <c r="N13" s="6">
        <v>0</v>
      </c>
      <c r="O13" s="6">
        <v>0</v>
      </c>
      <c r="P13" s="19">
        <v>0</v>
      </c>
      <c r="Q13" s="23">
        <f t="shared" si="2"/>
        <v>0</v>
      </c>
      <c r="R13" s="5">
        <v>0</v>
      </c>
      <c r="S13" s="6">
        <v>0</v>
      </c>
      <c r="T13" s="6">
        <v>0</v>
      </c>
      <c r="U13" s="19">
        <v>0</v>
      </c>
      <c r="V13" s="23">
        <f t="shared" si="3"/>
        <v>0</v>
      </c>
      <c r="Y13" s="49"/>
      <c r="Z13" s="35">
        <v>0</v>
      </c>
      <c r="AA13" s="36">
        <v>0</v>
      </c>
      <c r="AB13" s="36">
        <v>0</v>
      </c>
      <c r="AC13" s="37">
        <v>0</v>
      </c>
    </row>
    <row r="14" spans="2:29" ht="14.25" thickBot="1" thickTop="1">
      <c r="B14" s="1" t="s">
        <v>18</v>
      </c>
      <c r="C14" s="5">
        <v>6</v>
      </c>
      <c r="D14" s="6">
        <v>1</v>
      </c>
      <c r="E14" s="6">
        <v>7</v>
      </c>
      <c r="F14" s="19">
        <v>6</v>
      </c>
      <c r="G14" s="23">
        <f t="shared" si="0"/>
        <v>5</v>
      </c>
      <c r="H14" s="5">
        <v>1</v>
      </c>
      <c r="I14" s="6">
        <v>0</v>
      </c>
      <c r="J14" s="6">
        <v>0</v>
      </c>
      <c r="K14" s="19">
        <v>3</v>
      </c>
      <c r="L14" s="23">
        <f t="shared" si="1"/>
        <v>1</v>
      </c>
      <c r="M14" s="5">
        <v>0</v>
      </c>
      <c r="N14" s="6">
        <v>0</v>
      </c>
      <c r="O14" s="6">
        <v>0</v>
      </c>
      <c r="P14" s="19">
        <v>1</v>
      </c>
      <c r="Q14" s="23">
        <f t="shared" si="2"/>
        <v>0.25</v>
      </c>
      <c r="R14" s="5">
        <v>0</v>
      </c>
      <c r="S14" s="6">
        <v>0</v>
      </c>
      <c r="T14" s="6">
        <v>0</v>
      </c>
      <c r="U14" s="19">
        <v>0</v>
      </c>
      <c r="V14" s="23">
        <f t="shared" si="3"/>
        <v>0</v>
      </c>
      <c r="Y14" s="49"/>
      <c r="Z14" s="35">
        <v>9.5</v>
      </c>
      <c r="AA14" s="36">
        <v>0</v>
      </c>
      <c r="AB14" s="36">
        <v>0</v>
      </c>
      <c r="AC14" s="37">
        <v>0</v>
      </c>
    </row>
    <row r="15" spans="2:29" ht="14.25" thickBot="1" thickTop="1">
      <c r="B15" s="1" t="s">
        <v>19</v>
      </c>
      <c r="C15" s="5">
        <v>0</v>
      </c>
      <c r="D15" s="6">
        <v>0</v>
      </c>
      <c r="E15" s="6">
        <v>0</v>
      </c>
      <c r="F15" s="19">
        <v>0</v>
      </c>
      <c r="G15" s="23">
        <f t="shared" si="0"/>
        <v>0</v>
      </c>
      <c r="H15" s="5">
        <v>0</v>
      </c>
      <c r="I15" s="6">
        <v>0</v>
      </c>
      <c r="J15" s="6">
        <v>0</v>
      </c>
      <c r="K15" s="19">
        <v>0</v>
      </c>
      <c r="L15" s="23">
        <f t="shared" si="1"/>
        <v>0</v>
      </c>
      <c r="M15" s="5">
        <v>0</v>
      </c>
      <c r="N15" s="6">
        <v>0</v>
      </c>
      <c r="O15" s="6">
        <v>0</v>
      </c>
      <c r="P15" s="19">
        <v>0</v>
      </c>
      <c r="Q15" s="23">
        <f t="shared" si="2"/>
        <v>0</v>
      </c>
      <c r="R15" s="5">
        <v>0</v>
      </c>
      <c r="S15" s="6">
        <v>0</v>
      </c>
      <c r="T15" s="6">
        <v>0</v>
      </c>
      <c r="U15" s="19">
        <v>0</v>
      </c>
      <c r="V15" s="23">
        <f t="shared" si="3"/>
        <v>0</v>
      </c>
      <c r="Y15" s="49"/>
      <c r="Z15" s="35">
        <v>7.75</v>
      </c>
      <c r="AA15" s="36">
        <v>0.25</v>
      </c>
      <c r="AB15" s="36">
        <v>0</v>
      </c>
      <c r="AC15" s="37">
        <v>0</v>
      </c>
    </row>
    <row r="16" spans="2:29" ht="14.25" thickBot="1" thickTop="1">
      <c r="B16" s="1" t="s">
        <v>20</v>
      </c>
      <c r="C16" s="5">
        <v>10</v>
      </c>
      <c r="D16" s="6">
        <v>7</v>
      </c>
      <c r="E16" s="6">
        <v>11</v>
      </c>
      <c r="F16" s="19">
        <v>10</v>
      </c>
      <c r="G16" s="23">
        <f t="shared" si="0"/>
        <v>9.5</v>
      </c>
      <c r="H16" s="5">
        <v>0</v>
      </c>
      <c r="I16" s="6">
        <v>0</v>
      </c>
      <c r="J16" s="6">
        <v>0</v>
      </c>
      <c r="K16" s="19">
        <v>0</v>
      </c>
      <c r="L16" s="23">
        <f t="shared" si="1"/>
        <v>0</v>
      </c>
      <c r="M16" s="5">
        <v>0</v>
      </c>
      <c r="N16" s="6">
        <v>0</v>
      </c>
      <c r="O16" s="6">
        <v>0</v>
      </c>
      <c r="P16" s="19">
        <v>0</v>
      </c>
      <c r="Q16" s="23">
        <f t="shared" si="2"/>
        <v>0</v>
      </c>
      <c r="R16" s="5">
        <v>0</v>
      </c>
      <c r="S16" s="6">
        <v>0</v>
      </c>
      <c r="T16" s="6">
        <v>0</v>
      </c>
      <c r="U16" s="19">
        <v>0</v>
      </c>
      <c r="V16" s="23">
        <f t="shared" si="3"/>
        <v>0</v>
      </c>
      <c r="Y16" s="49"/>
      <c r="Z16" s="38">
        <v>7</v>
      </c>
      <c r="AA16" s="39">
        <v>17.75</v>
      </c>
      <c r="AB16" s="39">
        <v>0</v>
      </c>
      <c r="AC16" s="40">
        <v>0</v>
      </c>
    </row>
    <row r="17" spans="2:29" ht="14.25" thickBot="1" thickTop="1">
      <c r="B17" s="1" t="s">
        <v>21</v>
      </c>
      <c r="C17" s="5">
        <v>5</v>
      </c>
      <c r="D17" s="6">
        <v>8</v>
      </c>
      <c r="E17" s="6">
        <v>10</v>
      </c>
      <c r="F17" s="19">
        <v>8</v>
      </c>
      <c r="G17" s="23">
        <f t="shared" si="0"/>
        <v>7.75</v>
      </c>
      <c r="H17" s="5">
        <v>0</v>
      </c>
      <c r="I17" s="6">
        <v>0</v>
      </c>
      <c r="J17" s="6">
        <v>1</v>
      </c>
      <c r="K17" s="19">
        <v>0</v>
      </c>
      <c r="L17" s="23">
        <f t="shared" si="1"/>
        <v>0.25</v>
      </c>
      <c r="M17" s="5">
        <v>0</v>
      </c>
      <c r="N17" s="6">
        <v>0</v>
      </c>
      <c r="O17" s="6">
        <v>0</v>
      </c>
      <c r="P17" s="19">
        <v>0</v>
      </c>
      <c r="Q17" s="23">
        <f t="shared" si="2"/>
        <v>0</v>
      </c>
      <c r="R17" s="5">
        <v>0</v>
      </c>
      <c r="S17" s="6">
        <v>0</v>
      </c>
      <c r="T17" s="6">
        <v>0</v>
      </c>
      <c r="U17" s="19">
        <v>0</v>
      </c>
      <c r="V17" s="23">
        <f t="shared" si="3"/>
        <v>0</v>
      </c>
      <c r="Y17" s="49" t="s">
        <v>74</v>
      </c>
      <c r="Z17" s="32">
        <v>0</v>
      </c>
      <c r="AA17" s="33">
        <v>0</v>
      </c>
      <c r="AB17" s="33">
        <v>0</v>
      </c>
      <c r="AC17" s="34">
        <v>0</v>
      </c>
    </row>
    <row r="18" spans="2:29" ht="14.25" thickBot="1" thickTop="1">
      <c r="B18" s="1" t="s">
        <v>22</v>
      </c>
      <c r="C18" s="7">
        <v>0</v>
      </c>
      <c r="D18" s="8">
        <v>22</v>
      </c>
      <c r="E18" s="8">
        <v>5</v>
      </c>
      <c r="F18" s="20">
        <v>1</v>
      </c>
      <c r="G18" s="24">
        <f t="shared" si="0"/>
        <v>7</v>
      </c>
      <c r="H18" s="7">
        <v>2</v>
      </c>
      <c r="I18" s="8">
        <v>35</v>
      </c>
      <c r="J18" s="8">
        <v>32</v>
      </c>
      <c r="K18" s="20">
        <v>2</v>
      </c>
      <c r="L18" s="24">
        <f t="shared" si="1"/>
        <v>17.75</v>
      </c>
      <c r="M18" s="7">
        <v>0</v>
      </c>
      <c r="N18" s="8">
        <v>0</v>
      </c>
      <c r="O18" s="8">
        <v>0</v>
      </c>
      <c r="P18" s="20">
        <v>0</v>
      </c>
      <c r="Q18" s="24">
        <f t="shared" si="2"/>
        <v>0</v>
      </c>
      <c r="R18" s="7">
        <v>0</v>
      </c>
      <c r="S18" s="8">
        <v>0</v>
      </c>
      <c r="T18" s="8">
        <v>0</v>
      </c>
      <c r="U18" s="20">
        <v>0</v>
      </c>
      <c r="V18" s="24">
        <f t="shared" si="3"/>
        <v>0</v>
      </c>
      <c r="Y18" s="49"/>
      <c r="Z18" s="35">
        <v>0</v>
      </c>
      <c r="AA18" s="36">
        <v>0</v>
      </c>
      <c r="AB18" s="36">
        <v>0</v>
      </c>
      <c r="AC18" s="37">
        <v>0</v>
      </c>
    </row>
    <row r="19" spans="2:29" ht="14.25" thickBot="1" thickTop="1">
      <c r="B19" s="9" t="s">
        <v>23</v>
      </c>
      <c r="C19" s="2">
        <v>0</v>
      </c>
      <c r="D19" s="3">
        <v>0</v>
      </c>
      <c r="E19" s="3">
        <v>0</v>
      </c>
      <c r="F19" s="18">
        <v>0</v>
      </c>
      <c r="G19" s="22">
        <f t="shared" si="0"/>
        <v>0</v>
      </c>
      <c r="H19" s="2">
        <v>0</v>
      </c>
      <c r="I19" s="3">
        <v>0</v>
      </c>
      <c r="J19" s="3">
        <v>0</v>
      </c>
      <c r="K19" s="4">
        <v>0</v>
      </c>
      <c r="L19" s="25">
        <f t="shared" si="1"/>
        <v>0</v>
      </c>
      <c r="M19" s="2">
        <v>0</v>
      </c>
      <c r="N19" s="3">
        <v>0</v>
      </c>
      <c r="O19" s="3">
        <v>0</v>
      </c>
      <c r="P19" s="4">
        <v>0</v>
      </c>
      <c r="Q19" s="25">
        <f t="shared" si="2"/>
        <v>0</v>
      </c>
      <c r="R19" s="2">
        <v>0</v>
      </c>
      <c r="S19" s="3">
        <v>0</v>
      </c>
      <c r="T19" s="3">
        <v>0</v>
      </c>
      <c r="U19" s="4">
        <v>0</v>
      </c>
      <c r="V19" s="25">
        <f t="shared" si="3"/>
        <v>0</v>
      </c>
      <c r="Y19" s="49"/>
      <c r="Z19" s="35">
        <v>9</v>
      </c>
      <c r="AA19" s="36">
        <v>0.75</v>
      </c>
      <c r="AB19" s="36">
        <v>0</v>
      </c>
      <c r="AC19" s="37">
        <v>0.75</v>
      </c>
    </row>
    <row r="20" spans="2:29" ht="14.25" thickBot="1" thickTop="1">
      <c r="B20" s="9" t="s">
        <v>24</v>
      </c>
      <c r="C20" s="5">
        <v>0</v>
      </c>
      <c r="D20" s="6">
        <v>0</v>
      </c>
      <c r="E20" s="6">
        <v>0</v>
      </c>
      <c r="F20" s="19">
        <v>0</v>
      </c>
      <c r="G20" s="23">
        <f t="shared" si="0"/>
        <v>0</v>
      </c>
      <c r="H20" s="5">
        <v>0</v>
      </c>
      <c r="I20" s="6">
        <v>0</v>
      </c>
      <c r="J20" s="6">
        <v>0</v>
      </c>
      <c r="K20" s="19">
        <v>0</v>
      </c>
      <c r="L20" s="23">
        <f t="shared" si="1"/>
        <v>0</v>
      </c>
      <c r="M20" s="5">
        <v>0</v>
      </c>
      <c r="N20" s="6">
        <v>0</v>
      </c>
      <c r="O20" s="6">
        <v>0</v>
      </c>
      <c r="P20" s="19">
        <v>0</v>
      </c>
      <c r="Q20" s="23">
        <f t="shared" si="2"/>
        <v>0</v>
      </c>
      <c r="R20" s="5">
        <v>0</v>
      </c>
      <c r="S20" s="6">
        <v>0</v>
      </c>
      <c r="T20" s="6">
        <v>0</v>
      </c>
      <c r="U20" s="19">
        <v>0</v>
      </c>
      <c r="V20" s="23">
        <f t="shared" si="3"/>
        <v>0</v>
      </c>
      <c r="Y20" s="49"/>
      <c r="Z20" s="35">
        <v>7</v>
      </c>
      <c r="AA20" s="36">
        <v>1</v>
      </c>
      <c r="AB20" s="36">
        <v>0</v>
      </c>
      <c r="AC20" s="37">
        <v>0</v>
      </c>
    </row>
    <row r="21" spans="2:29" ht="14.25" thickBot="1" thickTop="1">
      <c r="B21" s="9" t="s">
        <v>25</v>
      </c>
      <c r="C21" s="5">
        <v>11</v>
      </c>
      <c r="D21" s="6">
        <v>8</v>
      </c>
      <c r="E21" s="6">
        <v>10</v>
      </c>
      <c r="F21" s="19">
        <v>7</v>
      </c>
      <c r="G21" s="23">
        <f t="shared" si="0"/>
        <v>9</v>
      </c>
      <c r="H21" s="5">
        <v>3</v>
      </c>
      <c r="I21" s="6">
        <v>0</v>
      </c>
      <c r="J21" s="6">
        <v>0</v>
      </c>
      <c r="K21" s="19">
        <v>0</v>
      </c>
      <c r="L21" s="23">
        <f t="shared" si="1"/>
        <v>0.75</v>
      </c>
      <c r="M21" s="5">
        <v>0</v>
      </c>
      <c r="N21" s="6">
        <v>0</v>
      </c>
      <c r="O21" s="6">
        <v>0</v>
      </c>
      <c r="P21" s="19">
        <v>0</v>
      </c>
      <c r="Q21" s="23">
        <f t="shared" si="2"/>
        <v>0</v>
      </c>
      <c r="R21" s="5">
        <v>3</v>
      </c>
      <c r="S21" s="6">
        <v>0</v>
      </c>
      <c r="T21" s="6">
        <v>0</v>
      </c>
      <c r="U21" s="19">
        <v>0</v>
      </c>
      <c r="V21" s="23">
        <f t="shared" si="3"/>
        <v>0.75</v>
      </c>
      <c r="Y21" s="49"/>
      <c r="Z21" s="35">
        <v>2.5</v>
      </c>
      <c r="AA21" s="36">
        <v>0.75</v>
      </c>
      <c r="AB21" s="36">
        <v>0</v>
      </c>
      <c r="AC21" s="37">
        <v>0</v>
      </c>
    </row>
    <row r="22" spans="2:29" ht="14.25" thickBot="1" thickTop="1">
      <c r="B22" s="9" t="s">
        <v>26</v>
      </c>
      <c r="C22" s="5">
        <v>6</v>
      </c>
      <c r="D22" s="6">
        <v>13</v>
      </c>
      <c r="E22" s="6">
        <v>6</v>
      </c>
      <c r="F22" s="19">
        <v>3</v>
      </c>
      <c r="G22" s="23">
        <f t="shared" si="0"/>
        <v>7</v>
      </c>
      <c r="H22" s="5">
        <v>2</v>
      </c>
      <c r="I22" s="6">
        <v>0</v>
      </c>
      <c r="J22" s="6">
        <v>1</v>
      </c>
      <c r="K22" s="19">
        <v>1</v>
      </c>
      <c r="L22" s="23">
        <f t="shared" si="1"/>
        <v>1</v>
      </c>
      <c r="M22" s="5">
        <v>0</v>
      </c>
      <c r="N22" s="6">
        <v>0</v>
      </c>
      <c r="O22" s="6">
        <v>0</v>
      </c>
      <c r="P22" s="19">
        <v>0</v>
      </c>
      <c r="Q22" s="23">
        <f t="shared" si="2"/>
        <v>0</v>
      </c>
      <c r="R22" s="5">
        <v>0</v>
      </c>
      <c r="S22" s="6">
        <v>0</v>
      </c>
      <c r="T22" s="6">
        <v>0</v>
      </c>
      <c r="U22" s="19">
        <v>0</v>
      </c>
      <c r="V22" s="23">
        <f t="shared" si="3"/>
        <v>0</v>
      </c>
      <c r="Y22" s="49"/>
      <c r="Z22" s="35">
        <v>0.5</v>
      </c>
      <c r="AA22" s="36">
        <v>1</v>
      </c>
      <c r="AB22" s="36">
        <v>0</v>
      </c>
      <c r="AC22" s="37">
        <v>0</v>
      </c>
    </row>
    <row r="23" spans="2:29" ht="14.25" thickBot="1" thickTop="1">
      <c r="B23" s="9" t="s">
        <v>27</v>
      </c>
      <c r="C23" s="5">
        <v>4</v>
      </c>
      <c r="D23" s="6">
        <v>3</v>
      </c>
      <c r="E23" s="6">
        <v>3</v>
      </c>
      <c r="F23" s="19">
        <v>0</v>
      </c>
      <c r="G23" s="23">
        <f t="shared" si="0"/>
        <v>2.5</v>
      </c>
      <c r="H23" s="5">
        <v>0</v>
      </c>
      <c r="I23" s="6">
        <v>3</v>
      </c>
      <c r="J23" s="6">
        <v>0</v>
      </c>
      <c r="K23" s="19">
        <v>0</v>
      </c>
      <c r="L23" s="23">
        <f t="shared" si="1"/>
        <v>0.75</v>
      </c>
      <c r="M23" s="5">
        <v>0</v>
      </c>
      <c r="N23" s="6">
        <v>0</v>
      </c>
      <c r="O23" s="6">
        <v>0</v>
      </c>
      <c r="P23" s="19">
        <v>0</v>
      </c>
      <c r="Q23" s="23">
        <f t="shared" si="2"/>
        <v>0</v>
      </c>
      <c r="R23" s="5">
        <v>0</v>
      </c>
      <c r="S23" s="6">
        <v>0</v>
      </c>
      <c r="T23" s="6">
        <v>0</v>
      </c>
      <c r="U23" s="19">
        <v>0</v>
      </c>
      <c r="V23" s="23">
        <f t="shared" si="3"/>
        <v>0</v>
      </c>
      <c r="Y23" s="49"/>
      <c r="Z23" s="35">
        <v>0</v>
      </c>
      <c r="AA23" s="36">
        <v>0.25</v>
      </c>
      <c r="AB23" s="36">
        <v>0</v>
      </c>
      <c r="AC23" s="37">
        <v>0</v>
      </c>
    </row>
    <row r="24" spans="2:29" ht="14.25" thickBot="1" thickTop="1">
      <c r="B24" s="9" t="s">
        <v>28</v>
      </c>
      <c r="C24" s="5">
        <v>0</v>
      </c>
      <c r="D24" s="6">
        <v>0</v>
      </c>
      <c r="E24" s="6">
        <v>1</v>
      </c>
      <c r="F24" s="19">
        <v>1</v>
      </c>
      <c r="G24" s="23">
        <f t="shared" si="0"/>
        <v>0.5</v>
      </c>
      <c r="H24" s="5">
        <v>0</v>
      </c>
      <c r="I24" s="6">
        <v>0</v>
      </c>
      <c r="J24" s="6">
        <v>2</v>
      </c>
      <c r="K24" s="19">
        <v>2</v>
      </c>
      <c r="L24" s="23">
        <f t="shared" si="1"/>
        <v>1</v>
      </c>
      <c r="M24" s="5">
        <v>0</v>
      </c>
      <c r="N24" s="6">
        <v>0</v>
      </c>
      <c r="O24" s="6">
        <v>0</v>
      </c>
      <c r="P24" s="19">
        <v>0</v>
      </c>
      <c r="Q24" s="23">
        <f t="shared" si="2"/>
        <v>0</v>
      </c>
      <c r="R24" s="5">
        <v>0</v>
      </c>
      <c r="S24" s="6">
        <v>0</v>
      </c>
      <c r="T24" s="6">
        <v>0</v>
      </c>
      <c r="U24" s="19">
        <v>0</v>
      </c>
      <c r="V24" s="23">
        <f t="shared" si="3"/>
        <v>0</v>
      </c>
      <c r="Y24" s="49"/>
      <c r="Z24" s="35">
        <v>1</v>
      </c>
      <c r="AA24" s="36">
        <v>1</v>
      </c>
      <c r="AB24" s="36">
        <v>0</v>
      </c>
      <c r="AC24" s="37">
        <v>0</v>
      </c>
    </row>
    <row r="25" spans="2:29" ht="14.25" thickBot="1" thickTop="1">
      <c r="B25" s="9" t="s">
        <v>29</v>
      </c>
      <c r="C25" s="5">
        <v>0</v>
      </c>
      <c r="D25" s="6">
        <v>0</v>
      </c>
      <c r="E25" s="6">
        <v>0</v>
      </c>
      <c r="F25" s="19">
        <v>0</v>
      </c>
      <c r="G25" s="23">
        <f t="shared" si="0"/>
        <v>0</v>
      </c>
      <c r="H25" s="5">
        <v>0</v>
      </c>
      <c r="I25" s="6">
        <v>0</v>
      </c>
      <c r="J25" s="6">
        <v>1</v>
      </c>
      <c r="K25" s="19">
        <v>0</v>
      </c>
      <c r="L25" s="23">
        <f t="shared" si="1"/>
        <v>0.25</v>
      </c>
      <c r="M25" s="5">
        <v>0</v>
      </c>
      <c r="N25" s="6">
        <v>0</v>
      </c>
      <c r="O25" s="6">
        <v>0</v>
      </c>
      <c r="P25" s="19">
        <v>0</v>
      </c>
      <c r="Q25" s="23">
        <f t="shared" si="2"/>
        <v>0</v>
      </c>
      <c r="R25" s="5">
        <v>0</v>
      </c>
      <c r="S25" s="6">
        <v>0</v>
      </c>
      <c r="T25" s="6">
        <v>0</v>
      </c>
      <c r="U25" s="19">
        <v>0</v>
      </c>
      <c r="V25" s="23">
        <f t="shared" si="3"/>
        <v>0</v>
      </c>
      <c r="Y25" s="49"/>
      <c r="Z25" s="35">
        <v>10.25</v>
      </c>
      <c r="AA25" s="36">
        <v>0</v>
      </c>
      <c r="AB25" s="36">
        <v>0</v>
      </c>
      <c r="AC25" s="37">
        <v>0</v>
      </c>
    </row>
    <row r="26" spans="2:29" ht="14.25" thickBot="1" thickTop="1">
      <c r="B26" s="9" t="s">
        <v>30</v>
      </c>
      <c r="C26" s="5">
        <v>1</v>
      </c>
      <c r="D26" s="6">
        <v>3</v>
      </c>
      <c r="E26" s="6">
        <v>0</v>
      </c>
      <c r="F26" s="19">
        <v>0</v>
      </c>
      <c r="G26" s="23">
        <f t="shared" si="0"/>
        <v>1</v>
      </c>
      <c r="H26" s="5">
        <v>3</v>
      </c>
      <c r="I26" s="6">
        <v>0</v>
      </c>
      <c r="J26" s="6">
        <v>1</v>
      </c>
      <c r="K26" s="19">
        <v>0</v>
      </c>
      <c r="L26" s="23">
        <f t="shared" si="1"/>
        <v>1</v>
      </c>
      <c r="M26" s="5">
        <v>0</v>
      </c>
      <c r="N26" s="6">
        <v>0</v>
      </c>
      <c r="O26" s="6">
        <v>0</v>
      </c>
      <c r="P26" s="19">
        <v>0</v>
      </c>
      <c r="Q26" s="23">
        <f t="shared" si="2"/>
        <v>0</v>
      </c>
      <c r="R26" s="5">
        <v>0</v>
      </c>
      <c r="S26" s="6">
        <v>0</v>
      </c>
      <c r="T26" s="6">
        <v>0</v>
      </c>
      <c r="U26" s="19">
        <v>0</v>
      </c>
      <c r="V26" s="23">
        <f t="shared" si="3"/>
        <v>0</v>
      </c>
      <c r="Y26" s="49"/>
      <c r="Z26" s="38">
        <v>2.75</v>
      </c>
      <c r="AA26" s="39">
        <v>19.75</v>
      </c>
      <c r="AB26" s="39">
        <v>0</v>
      </c>
      <c r="AC26" s="40">
        <v>0</v>
      </c>
    </row>
    <row r="27" spans="2:29" ht="14.25" thickBot="1" thickTop="1">
      <c r="B27" s="9" t="s">
        <v>31</v>
      </c>
      <c r="C27" s="5">
        <v>7</v>
      </c>
      <c r="D27" s="6">
        <v>11</v>
      </c>
      <c r="E27" s="6">
        <v>13</v>
      </c>
      <c r="F27" s="19">
        <v>10</v>
      </c>
      <c r="G27" s="23">
        <f t="shared" si="0"/>
        <v>10.25</v>
      </c>
      <c r="H27" s="5">
        <v>0</v>
      </c>
      <c r="I27" s="6">
        <v>0</v>
      </c>
      <c r="J27" s="6">
        <v>0</v>
      </c>
      <c r="K27" s="19">
        <v>0</v>
      </c>
      <c r="L27" s="23">
        <f t="shared" si="1"/>
        <v>0</v>
      </c>
      <c r="M27" s="5">
        <v>0</v>
      </c>
      <c r="N27" s="6">
        <v>0</v>
      </c>
      <c r="O27" s="6">
        <v>0</v>
      </c>
      <c r="P27" s="19">
        <v>0</v>
      </c>
      <c r="Q27" s="23">
        <f t="shared" si="2"/>
        <v>0</v>
      </c>
      <c r="R27" s="5">
        <v>0</v>
      </c>
      <c r="S27" s="6">
        <v>0</v>
      </c>
      <c r="T27" s="6">
        <v>0</v>
      </c>
      <c r="U27" s="19">
        <v>0</v>
      </c>
      <c r="V27" s="23">
        <f t="shared" si="3"/>
        <v>0</v>
      </c>
      <c r="Y27" s="49" t="s">
        <v>75</v>
      </c>
      <c r="Z27" s="32">
        <v>0</v>
      </c>
      <c r="AA27" s="33">
        <v>0</v>
      </c>
      <c r="AB27" s="33">
        <v>0</v>
      </c>
      <c r="AC27" s="34">
        <v>0</v>
      </c>
    </row>
    <row r="28" spans="2:29" ht="14.25" thickBot="1" thickTop="1">
      <c r="B28" s="9" t="s">
        <v>32</v>
      </c>
      <c r="C28" s="7">
        <v>2</v>
      </c>
      <c r="D28" s="8">
        <v>5</v>
      </c>
      <c r="E28" s="8">
        <v>4</v>
      </c>
      <c r="F28" s="20">
        <v>0</v>
      </c>
      <c r="G28" s="24">
        <f t="shared" si="0"/>
        <v>2.75</v>
      </c>
      <c r="H28" s="7">
        <v>19</v>
      </c>
      <c r="I28" s="8">
        <v>27</v>
      </c>
      <c r="J28" s="8">
        <v>21</v>
      </c>
      <c r="K28" s="20">
        <v>12</v>
      </c>
      <c r="L28" s="24">
        <f t="shared" si="1"/>
        <v>19.75</v>
      </c>
      <c r="M28" s="7">
        <v>0</v>
      </c>
      <c r="N28" s="8">
        <v>0</v>
      </c>
      <c r="O28" s="8">
        <v>0</v>
      </c>
      <c r="P28" s="20">
        <v>0</v>
      </c>
      <c r="Q28" s="24">
        <f t="shared" si="2"/>
        <v>0</v>
      </c>
      <c r="R28" s="7">
        <v>0</v>
      </c>
      <c r="S28" s="8">
        <v>0</v>
      </c>
      <c r="T28" s="8">
        <v>0</v>
      </c>
      <c r="U28" s="20">
        <v>0</v>
      </c>
      <c r="V28" s="24">
        <f t="shared" si="3"/>
        <v>0</v>
      </c>
      <c r="Y28" s="49"/>
      <c r="Z28" s="35">
        <v>1.25</v>
      </c>
      <c r="AA28" s="36">
        <v>0</v>
      </c>
      <c r="AB28" s="36">
        <v>26.75</v>
      </c>
      <c r="AC28" s="37">
        <v>0</v>
      </c>
    </row>
    <row r="29" spans="2:29" ht="14.25" thickBot="1" thickTop="1">
      <c r="B29" s="10" t="s">
        <v>33</v>
      </c>
      <c r="C29" s="2">
        <v>0</v>
      </c>
      <c r="D29" s="3">
        <v>0</v>
      </c>
      <c r="E29" s="3">
        <v>0</v>
      </c>
      <c r="F29" s="4">
        <v>0</v>
      </c>
      <c r="G29" s="22">
        <f t="shared" si="0"/>
        <v>0</v>
      </c>
      <c r="H29" s="2">
        <v>0</v>
      </c>
      <c r="I29" s="3">
        <v>0</v>
      </c>
      <c r="J29" s="3">
        <v>0</v>
      </c>
      <c r="K29" s="4">
        <v>0</v>
      </c>
      <c r="L29" s="25">
        <f t="shared" si="1"/>
        <v>0</v>
      </c>
      <c r="M29" s="2">
        <v>0</v>
      </c>
      <c r="N29" s="3">
        <v>0</v>
      </c>
      <c r="O29" s="3">
        <v>0</v>
      </c>
      <c r="P29" s="4">
        <v>0</v>
      </c>
      <c r="Q29" s="25">
        <f t="shared" si="2"/>
        <v>0</v>
      </c>
      <c r="R29" s="12">
        <v>0</v>
      </c>
      <c r="S29" s="13">
        <v>0</v>
      </c>
      <c r="T29" s="13">
        <v>0</v>
      </c>
      <c r="U29" s="18">
        <v>0</v>
      </c>
      <c r="V29" s="25">
        <f t="shared" si="3"/>
        <v>0</v>
      </c>
      <c r="Y29" s="49"/>
      <c r="Z29" s="35">
        <v>26.75</v>
      </c>
      <c r="AA29" s="36">
        <v>3.25</v>
      </c>
      <c r="AB29" s="36">
        <v>1.25</v>
      </c>
      <c r="AC29" s="37">
        <v>0</v>
      </c>
    </row>
    <row r="30" spans="2:29" ht="14.25" thickBot="1" thickTop="1">
      <c r="B30" s="10" t="s">
        <v>34</v>
      </c>
      <c r="C30" s="5">
        <v>1</v>
      </c>
      <c r="D30" s="6">
        <v>1</v>
      </c>
      <c r="E30" s="6">
        <v>1</v>
      </c>
      <c r="F30" s="19">
        <v>2</v>
      </c>
      <c r="G30" s="23">
        <f t="shared" si="0"/>
        <v>1.25</v>
      </c>
      <c r="H30" s="5">
        <v>0</v>
      </c>
      <c r="I30" s="6">
        <v>0</v>
      </c>
      <c r="J30" s="6">
        <v>0</v>
      </c>
      <c r="K30" s="19">
        <v>0</v>
      </c>
      <c r="L30" s="23">
        <f t="shared" si="1"/>
        <v>0</v>
      </c>
      <c r="M30" s="5">
        <v>23</v>
      </c>
      <c r="N30" s="6">
        <v>20</v>
      </c>
      <c r="O30" s="6">
        <v>34</v>
      </c>
      <c r="P30" s="19">
        <v>30</v>
      </c>
      <c r="Q30" s="23">
        <f t="shared" si="2"/>
        <v>26.75</v>
      </c>
      <c r="R30" s="5">
        <v>0</v>
      </c>
      <c r="S30" s="6">
        <v>0</v>
      </c>
      <c r="T30" s="6">
        <v>0</v>
      </c>
      <c r="U30" s="19">
        <v>0</v>
      </c>
      <c r="V30" s="23">
        <f t="shared" si="3"/>
        <v>0</v>
      </c>
      <c r="Y30" s="49"/>
      <c r="Z30" s="35">
        <v>12.5</v>
      </c>
      <c r="AA30" s="36">
        <v>0.25</v>
      </c>
      <c r="AB30" s="36">
        <v>0</v>
      </c>
      <c r="AC30" s="37">
        <v>0</v>
      </c>
    </row>
    <row r="31" spans="2:29" ht="14.25" thickBot="1" thickTop="1">
      <c r="B31" s="10" t="s">
        <v>35</v>
      </c>
      <c r="C31" s="5">
        <v>27</v>
      </c>
      <c r="D31" s="6">
        <v>29</v>
      </c>
      <c r="E31" s="6">
        <v>17</v>
      </c>
      <c r="F31" s="19">
        <v>34</v>
      </c>
      <c r="G31" s="23">
        <f t="shared" si="0"/>
        <v>26.75</v>
      </c>
      <c r="H31" s="5">
        <v>0</v>
      </c>
      <c r="I31" s="6">
        <v>8</v>
      </c>
      <c r="J31" s="6">
        <v>2</v>
      </c>
      <c r="K31" s="19">
        <v>3</v>
      </c>
      <c r="L31" s="23">
        <f t="shared" si="1"/>
        <v>3.25</v>
      </c>
      <c r="M31" s="5">
        <v>0</v>
      </c>
      <c r="N31" s="6">
        <v>3</v>
      </c>
      <c r="O31" s="6">
        <v>0</v>
      </c>
      <c r="P31" s="19">
        <v>2</v>
      </c>
      <c r="Q31" s="23">
        <f t="shared" si="2"/>
        <v>1.25</v>
      </c>
      <c r="R31" s="5">
        <v>0</v>
      </c>
      <c r="S31" s="6">
        <v>0</v>
      </c>
      <c r="T31" s="6">
        <v>0</v>
      </c>
      <c r="U31" s="19">
        <v>0</v>
      </c>
      <c r="V31" s="23">
        <f t="shared" si="3"/>
        <v>0</v>
      </c>
      <c r="Y31" s="49"/>
      <c r="Z31" s="35">
        <v>5.25</v>
      </c>
      <c r="AA31" s="36">
        <v>0.5</v>
      </c>
      <c r="AB31" s="36">
        <v>0</v>
      </c>
      <c r="AC31" s="37">
        <v>0</v>
      </c>
    </row>
    <row r="32" spans="2:29" ht="14.25" thickBot="1" thickTop="1">
      <c r="B32" s="10" t="s">
        <v>36</v>
      </c>
      <c r="C32" s="5">
        <v>23</v>
      </c>
      <c r="D32" s="6">
        <v>3</v>
      </c>
      <c r="E32" s="6">
        <v>10</v>
      </c>
      <c r="F32" s="19">
        <v>14</v>
      </c>
      <c r="G32" s="23">
        <f t="shared" si="0"/>
        <v>12.5</v>
      </c>
      <c r="H32" s="5">
        <v>0</v>
      </c>
      <c r="I32" s="6">
        <v>0</v>
      </c>
      <c r="J32" s="6">
        <v>1</v>
      </c>
      <c r="K32" s="19">
        <v>0</v>
      </c>
      <c r="L32" s="23">
        <f t="shared" si="1"/>
        <v>0.25</v>
      </c>
      <c r="M32" s="5">
        <v>0</v>
      </c>
      <c r="N32" s="6">
        <v>0</v>
      </c>
      <c r="O32" s="6">
        <v>0</v>
      </c>
      <c r="P32" s="19">
        <v>0</v>
      </c>
      <c r="Q32" s="23">
        <f t="shared" si="2"/>
        <v>0</v>
      </c>
      <c r="R32" s="5">
        <v>0</v>
      </c>
      <c r="S32" s="6">
        <v>0</v>
      </c>
      <c r="T32" s="6">
        <v>0</v>
      </c>
      <c r="U32" s="19">
        <v>0</v>
      </c>
      <c r="V32" s="23">
        <f t="shared" si="3"/>
        <v>0</v>
      </c>
      <c r="Y32" s="49"/>
      <c r="Z32" s="35">
        <v>1.25</v>
      </c>
      <c r="AA32" s="36">
        <v>0</v>
      </c>
      <c r="AB32" s="36">
        <v>0</v>
      </c>
      <c r="AC32" s="37">
        <v>0</v>
      </c>
    </row>
    <row r="33" spans="2:29" ht="14.25" thickBot="1" thickTop="1">
      <c r="B33" s="10" t="s">
        <v>37</v>
      </c>
      <c r="C33" s="5">
        <v>5</v>
      </c>
      <c r="D33" s="6">
        <v>6</v>
      </c>
      <c r="E33" s="6">
        <v>3</v>
      </c>
      <c r="F33" s="19">
        <v>7</v>
      </c>
      <c r="G33" s="23">
        <f t="shared" si="0"/>
        <v>5.25</v>
      </c>
      <c r="H33" s="5">
        <v>1</v>
      </c>
      <c r="I33" s="6">
        <v>0</v>
      </c>
      <c r="J33" s="6">
        <v>1</v>
      </c>
      <c r="K33" s="19">
        <v>0</v>
      </c>
      <c r="L33" s="23">
        <f t="shared" si="1"/>
        <v>0.5</v>
      </c>
      <c r="M33" s="5">
        <v>0</v>
      </c>
      <c r="N33" s="6">
        <v>0</v>
      </c>
      <c r="O33" s="6">
        <v>0</v>
      </c>
      <c r="P33" s="19">
        <v>0</v>
      </c>
      <c r="Q33" s="23">
        <f t="shared" si="2"/>
        <v>0</v>
      </c>
      <c r="R33" s="5">
        <v>0</v>
      </c>
      <c r="S33" s="6">
        <v>0</v>
      </c>
      <c r="T33" s="6">
        <v>0</v>
      </c>
      <c r="U33" s="19">
        <v>0</v>
      </c>
      <c r="V33" s="23">
        <f t="shared" si="3"/>
        <v>0</v>
      </c>
      <c r="Y33" s="49"/>
      <c r="Z33" s="35">
        <v>12.5</v>
      </c>
      <c r="AA33" s="36">
        <v>1</v>
      </c>
      <c r="AB33" s="36">
        <v>0</v>
      </c>
      <c r="AC33" s="37">
        <v>0</v>
      </c>
    </row>
    <row r="34" spans="2:29" ht="14.25" thickBot="1" thickTop="1">
      <c r="B34" s="10" t="s">
        <v>38</v>
      </c>
      <c r="C34" s="5">
        <v>0</v>
      </c>
      <c r="D34" s="6">
        <v>0</v>
      </c>
      <c r="E34" s="6">
        <v>2</v>
      </c>
      <c r="F34" s="19">
        <v>3</v>
      </c>
      <c r="G34" s="23">
        <f t="shared" si="0"/>
        <v>1.25</v>
      </c>
      <c r="H34" s="5">
        <v>0</v>
      </c>
      <c r="I34" s="6">
        <v>0</v>
      </c>
      <c r="J34" s="6">
        <v>0</v>
      </c>
      <c r="K34" s="19">
        <v>0</v>
      </c>
      <c r="L34" s="23">
        <f t="shared" si="1"/>
        <v>0</v>
      </c>
      <c r="M34" s="5">
        <v>0</v>
      </c>
      <c r="N34" s="6">
        <v>0</v>
      </c>
      <c r="O34" s="6">
        <v>0</v>
      </c>
      <c r="P34" s="19">
        <v>0</v>
      </c>
      <c r="Q34" s="23">
        <f t="shared" si="2"/>
        <v>0</v>
      </c>
      <c r="R34" s="5">
        <v>0</v>
      </c>
      <c r="S34" s="6">
        <v>0</v>
      </c>
      <c r="T34" s="6">
        <v>0</v>
      </c>
      <c r="U34" s="19">
        <v>0</v>
      </c>
      <c r="V34" s="23">
        <f t="shared" si="3"/>
        <v>0</v>
      </c>
      <c r="Y34" s="49"/>
      <c r="Z34" s="35">
        <v>5.25</v>
      </c>
      <c r="AA34" s="36">
        <v>1</v>
      </c>
      <c r="AB34" s="36">
        <v>0</v>
      </c>
      <c r="AC34" s="37">
        <v>0</v>
      </c>
    </row>
    <row r="35" spans="2:29" ht="14.25" thickBot="1" thickTop="1">
      <c r="B35" s="10" t="s">
        <v>39</v>
      </c>
      <c r="C35" s="5">
        <v>11</v>
      </c>
      <c r="D35" s="6">
        <v>11</v>
      </c>
      <c r="E35" s="6">
        <v>16</v>
      </c>
      <c r="F35" s="19">
        <v>12</v>
      </c>
      <c r="G35" s="23">
        <f t="shared" si="0"/>
        <v>12.5</v>
      </c>
      <c r="H35" s="5">
        <v>0</v>
      </c>
      <c r="I35" s="6">
        <v>1</v>
      </c>
      <c r="J35" s="6">
        <v>2</v>
      </c>
      <c r="K35" s="19">
        <v>1</v>
      </c>
      <c r="L35" s="23">
        <f t="shared" si="1"/>
        <v>1</v>
      </c>
      <c r="M35" s="5">
        <v>0</v>
      </c>
      <c r="N35" s="6">
        <v>0</v>
      </c>
      <c r="O35" s="6">
        <v>0</v>
      </c>
      <c r="P35" s="19">
        <v>0</v>
      </c>
      <c r="Q35" s="23">
        <f t="shared" si="2"/>
        <v>0</v>
      </c>
      <c r="R35" s="5">
        <v>0</v>
      </c>
      <c r="S35" s="6">
        <v>0</v>
      </c>
      <c r="T35" s="6">
        <v>0</v>
      </c>
      <c r="U35" s="19">
        <v>0</v>
      </c>
      <c r="V35" s="23">
        <f t="shared" si="3"/>
        <v>0</v>
      </c>
      <c r="Y35" s="49"/>
      <c r="Z35" s="35">
        <v>0</v>
      </c>
      <c r="AA35" s="36">
        <v>0</v>
      </c>
      <c r="AB35" s="36">
        <v>0</v>
      </c>
      <c r="AC35" s="37">
        <v>0</v>
      </c>
    </row>
    <row r="36" spans="2:29" ht="14.25" thickBot="1" thickTop="1">
      <c r="B36" s="10" t="s">
        <v>40</v>
      </c>
      <c r="C36" s="5">
        <v>1</v>
      </c>
      <c r="D36" s="6">
        <v>3</v>
      </c>
      <c r="E36" s="6">
        <v>10</v>
      </c>
      <c r="F36" s="19">
        <v>7</v>
      </c>
      <c r="G36" s="23">
        <f t="shared" si="0"/>
        <v>5.25</v>
      </c>
      <c r="H36" s="5">
        <v>0</v>
      </c>
      <c r="I36" s="6">
        <v>2</v>
      </c>
      <c r="J36" s="6">
        <v>0</v>
      </c>
      <c r="K36" s="19">
        <v>2</v>
      </c>
      <c r="L36" s="23">
        <f t="shared" si="1"/>
        <v>1</v>
      </c>
      <c r="M36" s="5">
        <v>0</v>
      </c>
      <c r="N36" s="6">
        <v>0</v>
      </c>
      <c r="O36" s="6">
        <v>0</v>
      </c>
      <c r="P36" s="19">
        <v>0</v>
      </c>
      <c r="Q36" s="23">
        <f t="shared" si="2"/>
        <v>0</v>
      </c>
      <c r="R36" s="5">
        <v>0</v>
      </c>
      <c r="S36" s="6">
        <v>0</v>
      </c>
      <c r="T36" s="6">
        <v>0</v>
      </c>
      <c r="U36" s="19">
        <v>0</v>
      </c>
      <c r="V36" s="23">
        <f t="shared" si="3"/>
        <v>0</v>
      </c>
      <c r="Y36" s="49"/>
      <c r="Z36" s="38">
        <v>0</v>
      </c>
      <c r="AA36" s="39">
        <v>0</v>
      </c>
      <c r="AB36" s="39">
        <v>0</v>
      </c>
      <c r="AC36" s="40">
        <v>0</v>
      </c>
    </row>
    <row r="37" spans="2:29" ht="14.25" thickBot="1" thickTop="1">
      <c r="B37" s="10" t="s">
        <v>41</v>
      </c>
      <c r="C37" s="5">
        <v>0</v>
      </c>
      <c r="D37" s="6">
        <v>0</v>
      </c>
      <c r="E37" s="6">
        <v>0</v>
      </c>
      <c r="F37" s="19">
        <v>0</v>
      </c>
      <c r="G37" s="23">
        <f t="shared" si="0"/>
        <v>0</v>
      </c>
      <c r="H37" s="5">
        <v>0</v>
      </c>
      <c r="I37" s="6">
        <v>0</v>
      </c>
      <c r="J37" s="6">
        <v>0</v>
      </c>
      <c r="K37" s="19">
        <v>0</v>
      </c>
      <c r="L37" s="23">
        <f t="shared" si="1"/>
        <v>0</v>
      </c>
      <c r="M37" s="5">
        <v>0</v>
      </c>
      <c r="N37" s="6">
        <v>0</v>
      </c>
      <c r="O37" s="6">
        <v>0</v>
      </c>
      <c r="P37" s="19">
        <v>0</v>
      </c>
      <c r="Q37" s="23">
        <f t="shared" si="2"/>
        <v>0</v>
      </c>
      <c r="R37" s="5">
        <v>0</v>
      </c>
      <c r="S37" s="6">
        <v>0</v>
      </c>
      <c r="T37" s="6">
        <v>0</v>
      </c>
      <c r="U37" s="19">
        <v>0</v>
      </c>
      <c r="V37" s="23">
        <f t="shared" si="3"/>
        <v>0</v>
      </c>
      <c r="Y37" s="49" t="s">
        <v>76</v>
      </c>
      <c r="Z37" s="32">
        <v>0</v>
      </c>
      <c r="AA37" s="33">
        <v>0</v>
      </c>
      <c r="AB37" s="33">
        <v>0</v>
      </c>
      <c r="AC37" s="34">
        <v>0</v>
      </c>
    </row>
    <row r="38" spans="2:29" ht="14.25" thickBot="1" thickTop="1">
      <c r="B38" s="10" t="s">
        <v>42</v>
      </c>
      <c r="C38" s="7">
        <v>0</v>
      </c>
      <c r="D38" s="8">
        <v>0</v>
      </c>
      <c r="E38" s="8">
        <v>0</v>
      </c>
      <c r="F38" s="20">
        <v>0</v>
      </c>
      <c r="G38" s="21">
        <f t="shared" si="0"/>
        <v>0</v>
      </c>
      <c r="H38" s="7">
        <v>0</v>
      </c>
      <c r="I38" s="8">
        <v>0</v>
      </c>
      <c r="J38" s="8">
        <v>0</v>
      </c>
      <c r="K38" s="20">
        <v>0</v>
      </c>
      <c r="L38" s="24">
        <f t="shared" si="1"/>
        <v>0</v>
      </c>
      <c r="M38" s="7">
        <v>0</v>
      </c>
      <c r="N38" s="8">
        <v>0</v>
      </c>
      <c r="O38" s="8">
        <v>0</v>
      </c>
      <c r="P38" s="20">
        <v>0</v>
      </c>
      <c r="Q38" s="24">
        <f t="shared" si="2"/>
        <v>0</v>
      </c>
      <c r="R38" s="7">
        <v>0</v>
      </c>
      <c r="S38" s="8">
        <v>0</v>
      </c>
      <c r="T38" s="8">
        <v>0</v>
      </c>
      <c r="U38" s="20">
        <v>0</v>
      </c>
      <c r="V38" s="24">
        <f t="shared" si="3"/>
        <v>0</v>
      </c>
      <c r="Y38" s="49"/>
      <c r="Z38" s="35">
        <v>0</v>
      </c>
      <c r="AA38" s="36">
        <v>0</v>
      </c>
      <c r="AB38" s="36">
        <v>0</v>
      </c>
      <c r="AC38" s="37">
        <v>0</v>
      </c>
    </row>
    <row r="39" spans="2:29" ht="14.25" thickBot="1" thickTop="1">
      <c r="B39" s="11" t="s">
        <v>43</v>
      </c>
      <c r="C39" s="12">
        <v>0</v>
      </c>
      <c r="D39" s="13">
        <v>0</v>
      </c>
      <c r="E39" s="13">
        <v>0</v>
      </c>
      <c r="F39" s="18">
        <v>0</v>
      </c>
      <c r="G39" s="22">
        <f t="shared" si="0"/>
        <v>0</v>
      </c>
      <c r="H39" s="12">
        <v>0</v>
      </c>
      <c r="I39" s="13">
        <v>0</v>
      </c>
      <c r="J39" s="13">
        <v>0</v>
      </c>
      <c r="K39" s="18">
        <v>0</v>
      </c>
      <c r="L39" s="25">
        <f t="shared" si="1"/>
        <v>0</v>
      </c>
      <c r="M39" s="12">
        <v>0</v>
      </c>
      <c r="N39" s="13">
        <v>0</v>
      </c>
      <c r="O39" s="13">
        <v>0</v>
      </c>
      <c r="P39" s="18">
        <v>0</v>
      </c>
      <c r="Q39" s="25">
        <f t="shared" si="2"/>
        <v>0</v>
      </c>
      <c r="R39" s="12">
        <v>0</v>
      </c>
      <c r="S39" s="13">
        <v>0</v>
      </c>
      <c r="T39" s="13">
        <v>0</v>
      </c>
      <c r="U39" s="18">
        <v>0</v>
      </c>
      <c r="V39" s="25">
        <f t="shared" si="3"/>
        <v>0</v>
      </c>
      <c r="Y39" s="49"/>
      <c r="Z39" s="35">
        <v>5.5</v>
      </c>
      <c r="AA39" s="36">
        <v>0.5</v>
      </c>
      <c r="AB39" s="36">
        <v>0</v>
      </c>
      <c r="AC39" s="37">
        <v>0</v>
      </c>
    </row>
    <row r="40" spans="2:29" ht="14.25" thickBot="1" thickTop="1">
      <c r="B40" s="11" t="s">
        <v>44</v>
      </c>
      <c r="C40" s="5">
        <v>0</v>
      </c>
      <c r="D40" s="6">
        <v>0</v>
      </c>
      <c r="E40" s="6">
        <v>0</v>
      </c>
      <c r="F40" s="19">
        <v>0</v>
      </c>
      <c r="G40" s="23">
        <f t="shared" si="0"/>
        <v>0</v>
      </c>
      <c r="H40" s="5">
        <v>0</v>
      </c>
      <c r="I40" s="6">
        <v>0</v>
      </c>
      <c r="J40" s="6">
        <v>0</v>
      </c>
      <c r="K40" s="19">
        <v>0</v>
      </c>
      <c r="L40" s="23">
        <f t="shared" si="1"/>
        <v>0</v>
      </c>
      <c r="M40" s="5">
        <v>0</v>
      </c>
      <c r="N40" s="6">
        <v>0</v>
      </c>
      <c r="O40" s="6">
        <v>0</v>
      </c>
      <c r="P40" s="19">
        <v>0</v>
      </c>
      <c r="Q40" s="23">
        <f t="shared" si="2"/>
        <v>0</v>
      </c>
      <c r="R40" s="5">
        <v>0</v>
      </c>
      <c r="S40" s="6">
        <v>0</v>
      </c>
      <c r="T40" s="6">
        <v>0</v>
      </c>
      <c r="U40" s="19">
        <v>0</v>
      </c>
      <c r="V40" s="23">
        <f t="shared" si="3"/>
        <v>0</v>
      </c>
      <c r="Y40" s="49"/>
      <c r="Z40" s="35">
        <v>6.25</v>
      </c>
      <c r="AA40" s="36">
        <v>2</v>
      </c>
      <c r="AB40" s="36">
        <v>1.25</v>
      </c>
      <c r="AC40" s="37">
        <v>0</v>
      </c>
    </row>
    <row r="41" spans="2:29" ht="14.25" thickBot="1" thickTop="1">
      <c r="B41" s="11" t="s">
        <v>45</v>
      </c>
      <c r="C41" s="5">
        <v>6</v>
      </c>
      <c r="D41" s="6">
        <v>1</v>
      </c>
      <c r="E41" s="6">
        <v>7</v>
      </c>
      <c r="F41" s="19">
        <v>8</v>
      </c>
      <c r="G41" s="23">
        <f t="shared" si="0"/>
        <v>5.5</v>
      </c>
      <c r="H41" s="5">
        <v>1</v>
      </c>
      <c r="I41" s="6">
        <v>0</v>
      </c>
      <c r="J41" s="6">
        <v>0</v>
      </c>
      <c r="K41" s="19">
        <v>1</v>
      </c>
      <c r="L41" s="23">
        <f t="shared" si="1"/>
        <v>0.5</v>
      </c>
      <c r="M41" s="5">
        <v>0</v>
      </c>
      <c r="N41" s="6">
        <v>0</v>
      </c>
      <c r="O41" s="6">
        <v>0</v>
      </c>
      <c r="P41" s="19">
        <v>0</v>
      </c>
      <c r="Q41" s="23">
        <f t="shared" si="2"/>
        <v>0</v>
      </c>
      <c r="R41" s="5">
        <v>0</v>
      </c>
      <c r="S41" s="6">
        <v>0</v>
      </c>
      <c r="T41" s="6">
        <v>0</v>
      </c>
      <c r="U41" s="19">
        <v>0</v>
      </c>
      <c r="V41" s="23">
        <f t="shared" si="3"/>
        <v>0</v>
      </c>
      <c r="Y41" s="49"/>
      <c r="Z41" s="35">
        <v>6</v>
      </c>
      <c r="AA41" s="36">
        <v>0</v>
      </c>
      <c r="AB41" s="36">
        <v>0.25</v>
      </c>
      <c r="AC41" s="37">
        <v>0</v>
      </c>
    </row>
    <row r="42" spans="2:29" ht="14.25" thickBot="1" thickTop="1">
      <c r="B42" s="11" t="s">
        <v>46</v>
      </c>
      <c r="C42" s="5">
        <v>5</v>
      </c>
      <c r="D42" s="6">
        <v>4</v>
      </c>
      <c r="E42" s="6">
        <v>7</v>
      </c>
      <c r="F42" s="19">
        <v>9</v>
      </c>
      <c r="G42" s="23">
        <f t="shared" si="0"/>
        <v>6.25</v>
      </c>
      <c r="H42" s="5">
        <v>2</v>
      </c>
      <c r="I42" s="6">
        <v>3</v>
      </c>
      <c r="J42" s="6">
        <v>1</v>
      </c>
      <c r="K42" s="19">
        <v>2</v>
      </c>
      <c r="L42" s="23">
        <f t="shared" si="1"/>
        <v>2</v>
      </c>
      <c r="M42" s="5">
        <v>1</v>
      </c>
      <c r="N42" s="6">
        <v>1</v>
      </c>
      <c r="O42" s="6">
        <v>2</v>
      </c>
      <c r="P42" s="19">
        <v>1</v>
      </c>
      <c r="Q42" s="23">
        <f t="shared" si="2"/>
        <v>1.25</v>
      </c>
      <c r="R42" s="5">
        <v>0</v>
      </c>
      <c r="S42" s="6">
        <v>0</v>
      </c>
      <c r="T42" s="6">
        <v>0</v>
      </c>
      <c r="U42" s="19">
        <v>0</v>
      </c>
      <c r="V42" s="23">
        <f t="shared" si="3"/>
        <v>0</v>
      </c>
      <c r="Y42" s="49"/>
      <c r="Z42" s="35">
        <v>5</v>
      </c>
      <c r="AA42" s="36">
        <v>0</v>
      </c>
      <c r="AB42" s="36">
        <v>0</v>
      </c>
      <c r="AC42" s="37">
        <v>0</v>
      </c>
    </row>
    <row r="43" spans="2:29" ht="14.25" thickBot="1" thickTop="1">
      <c r="B43" s="11" t="s">
        <v>47</v>
      </c>
      <c r="C43" s="5">
        <v>4</v>
      </c>
      <c r="D43" s="6">
        <v>6</v>
      </c>
      <c r="E43" s="6">
        <v>4</v>
      </c>
      <c r="F43" s="19">
        <v>10</v>
      </c>
      <c r="G43" s="23">
        <f t="shared" si="0"/>
        <v>6</v>
      </c>
      <c r="H43" s="5">
        <v>0</v>
      </c>
      <c r="I43" s="6">
        <v>0</v>
      </c>
      <c r="J43" s="6">
        <v>0</v>
      </c>
      <c r="K43" s="19">
        <v>0</v>
      </c>
      <c r="L43" s="23">
        <f t="shared" si="1"/>
        <v>0</v>
      </c>
      <c r="M43" s="5">
        <v>0</v>
      </c>
      <c r="N43" s="6">
        <v>0</v>
      </c>
      <c r="O43" s="6">
        <v>0</v>
      </c>
      <c r="P43" s="19">
        <v>1</v>
      </c>
      <c r="Q43" s="23">
        <f t="shared" si="2"/>
        <v>0.25</v>
      </c>
      <c r="R43" s="5">
        <v>0</v>
      </c>
      <c r="S43" s="6">
        <v>0</v>
      </c>
      <c r="T43" s="6">
        <v>0</v>
      </c>
      <c r="U43" s="19">
        <v>0</v>
      </c>
      <c r="V43" s="23">
        <f t="shared" si="3"/>
        <v>0</v>
      </c>
      <c r="Y43" s="49"/>
      <c r="Z43" s="35">
        <v>6.25</v>
      </c>
      <c r="AA43" s="36">
        <v>0</v>
      </c>
      <c r="AB43" s="36">
        <v>0</v>
      </c>
      <c r="AC43" s="37">
        <v>0</v>
      </c>
    </row>
    <row r="44" spans="2:29" ht="14.25" thickBot="1" thickTop="1">
      <c r="B44" s="11" t="s">
        <v>48</v>
      </c>
      <c r="C44" s="5">
        <v>5</v>
      </c>
      <c r="D44" s="6">
        <v>0</v>
      </c>
      <c r="E44" s="6">
        <v>5</v>
      </c>
      <c r="F44" s="19">
        <v>10</v>
      </c>
      <c r="G44" s="23">
        <f t="shared" si="0"/>
        <v>5</v>
      </c>
      <c r="H44" s="5">
        <v>0</v>
      </c>
      <c r="I44" s="6">
        <v>0</v>
      </c>
      <c r="J44" s="6">
        <v>0</v>
      </c>
      <c r="K44" s="19">
        <v>0</v>
      </c>
      <c r="L44" s="23">
        <f t="shared" si="1"/>
        <v>0</v>
      </c>
      <c r="M44" s="5">
        <v>0</v>
      </c>
      <c r="N44" s="6">
        <v>0</v>
      </c>
      <c r="O44" s="6">
        <v>0</v>
      </c>
      <c r="P44" s="19">
        <v>0</v>
      </c>
      <c r="Q44" s="23">
        <f t="shared" si="2"/>
        <v>0</v>
      </c>
      <c r="R44" s="5">
        <v>0</v>
      </c>
      <c r="S44" s="6">
        <v>0</v>
      </c>
      <c r="T44" s="6">
        <v>0</v>
      </c>
      <c r="U44" s="19">
        <v>0</v>
      </c>
      <c r="V44" s="23">
        <f t="shared" si="3"/>
        <v>0</v>
      </c>
      <c r="Y44" s="49"/>
      <c r="Z44" s="35">
        <v>8.5</v>
      </c>
      <c r="AA44" s="36">
        <v>0</v>
      </c>
      <c r="AB44" s="36">
        <v>0</v>
      </c>
      <c r="AC44" s="37">
        <v>0</v>
      </c>
    </row>
    <row r="45" spans="2:29" ht="14.25" thickBot="1" thickTop="1">
      <c r="B45" s="11" t="s">
        <v>49</v>
      </c>
      <c r="C45" s="5">
        <v>8</v>
      </c>
      <c r="D45" s="6">
        <v>7</v>
      </c>
      <c r="E45" s="6">
        <v>4</v>
      </c>
      <c r="F45" s="19">
        <v>6</v>
      </c>
      <c r="G45" s="23">
        <f t="shared" si="0"/>
        <v>6.25</v>
      </c>
      <c r="H45" s="5">
        <v>0</v>
      </c>
      <c r="I45" s="6">
        <v>0</v>
      </c>
      <c r="J45" s="6">
        <v>0</v>
      </c>
      <c r="K45" s="19">
        <v>0</v>
      </c>
      <c r="L45" s="23">
        <f t="shared" si="1"/>
        <v>0</v>
      </c>
      <c r="M45" s="5">
        <v>0</v>
      </c>
      <c r="N45" s="6">
        <v>0</v>
      </c>
      <c r="O45" s="6">
        <v>0</v>
      </c>
      <c r="P45" s="19">
        <v>0</v>
      </c>
      <c r="Q45" s="23">
        <f t="shared" si="2"/>
        <v>0</v>
      </c>
      <c r="R45" s="5">
        <v>0</v>
      </c>
      <c r="S45" s="6">
        <v>0</v>
      </c>
      <c r="T45" s="6">
        <v>0</v>
      </c>
      <c r="U45" s="19">
        <v>0</v>
      </c>
      <c r="V45" s="23">
        <f t="shared" si="3"/>
        <v>0</v>
      </c>
      <c r="Y45" s="49"/>
      <c r="Z45" s="35">
        <v>0</v>
      </c>
      <c r="AA45" s="36">
        <v>0</v>
      </c>
      <c r="AB45" s="36">
        <v>0</v>
      </c>
      <c r="AC45" s="37">
        <v>0</v>
      </c>
    </row>
    <row r="46" spans="2:29" ht="14.25" thickBot="1" thickTop="1">
      <c r="B46" s="11" t="s">
        <v>50</v>
      </c>
      <c r="C46" s="5">
        <v>9</v>
      </c>
      <c r="D46" s="6">
        <v>6</v>
      </c>
      <c r="E46" s="6">
        <v>8</v>
      </c>
      <c r="F46" s="19">
        <v>11</v>
      </c>
      <c r="G46" s="23">
        <f t="shared" si="0"/>
        <v>8.5</v>
      </c>
      <c r="H46" s="5">
        <v>0</v>
      </c>
      <c r="I46" s="6">
        <v>0</v>
      </c>
      <c r="J46" s="6">
        <v>0</v>
      </c>
      <c r="K46" s="19">
        <v>0</v>
      </c>
      <c r="L46" s="23">
        <f t="shared" si="1"/>
        <v>0</v>
      </c>
      <c r="M46" s="5">
        <v>0</v>
      </c>
      <c r="N46" s="6">
        <v>0</v>
      </c>
      <c r="O46" s="6">
        <v>0</v>
      </c>
      <c r="P46" s="19">
        <v>0</v>
      </c>
      <c r="Q46" s="23">
        <f t="shared" si="2"/>
        <v>0</v>
      </c>
      <c r="R46" s="5">
        <v>0</v>
      </c>
      <c r="S46" s="6">
        <v>0</v>
      </c>
      <c r="T46" s="6">
        <v>0</v>
      </c>
      <c r="U46" s="19">
        <v>0</v>
      </c>
      <c r="V46" s="23">
        <f t="shared" si="3"/>
        <v>0</v>
      </c>
      <c r="Y46" s="49"/>
      <c r="Z46" s="38">
        <v>8.25</v>
      </c>
      <c r="AA46" s="39">
        <v>8</v>
      </c>
      <c r="AB46" s="39">
        <v>0</v>
      </c>
      <c r="AC46" s="40">
        <v>0</v>
      </c>
    </row>
    <row r="47" spans="2:29" ht="14.25" thickBot="1" thickTop="1">
      <c r="B47" s="11" t="s">
        <v>51</v>
      </c>
      <c r="C47" s="5">
        <v>0</v>
      </c>
      <c r="D47" s="6">
        <v>0</v>
      </c>
      <c r="E47" s="6">
        <v>0</v>
      </c>
      <c r="F47" s="19">
        <v>0</v>
      </c>
      <c r="G47" s="23">
        <f t="shared" si="0"/>
        <v>0</v>
      </c>
      <c r="H47" s="5">
        <v>0</v>
      </c>
      <c r="I47" s="6">
        <v>0</v>
      </c>
      <c r="J47" s="6">
        <v>0</v>
      </c>
      <c r="K47" s="19">
        <v>0</v>
      </c>
      <c r="L47" s="23">
        <f t="shared" si="1"/>
        <v>0</v>
      </c>
      <c r="M47" s="5">
        <v>0</v>
      </c>
      <c r="N47" s="6">
        <v>0</v>
      </c>
      <c r="O47" s="6">
        <v>0</v>
      </c>
      <c r="P47" s="19">
        <v>0</v>
      </c>
      <c r="Q47" s="23">
        <f t="shared" si="2"/>
        <v>0</v>
      </c>
      <c r="R47" s="5">
        <v>0</v>
      </c>
      <c r="S47" s="6">
        <v>0</v>
      </c>
      <c r="T47" s="6">
        <v>0</v>
      </c>
      <c r="U47" s="19">
        <v>0</v>
      </c>
      <c r="V47" s="23">
        <f t="shared" si="3"/>
        <v>0</v>
      </c>
      <c r="Y47" s="49" t="s">
        <v>77</v>
      </c>
      <c r="Z47" s="32">
        <v>0</v>
      </c>
      <c r="AA47" s="33">
        <v>0</v>
      </c>
      <c r="AB47" s="33">
        <v>0</v>
      </c>
      <c r="AC47" s="34">
        <v>0</v>
      </c>
    </row>
    <row r="48" spans="2:29" ht="14.25" thickBot="1" thickTop="1">
      <c r="B48" s="11" t="s">
        <v>52</v>
      </c>
      <c r="C48" s="7">
        <v>8</v>
      </c>
      <c r="D48" s="8">
        <v>8</v>
      </c>
      <c r="E48" s="8">
        <v>8</v>
      </c>
      <c r="F48" s="20">
        <v>9</v>
      </c>
      <c r="G48" s="21">
        <f t="shared" si="0"/>
        <v>8.25</v>
      </c>
      <c r="H48" s="7">
        <v>5</v>
      </c>
      <c r="I48" s="8">
        <v>10</v>
      </c>
      <c r="J48" s="8">
        <v>6</v>
      </c>
      <c r="K48" s="20">
        <v>11</v>
      </c>
      <c r="L48" s="24">
        <f t="shared" si="1"/>
        <v>8</v>
      </c>
      <c r="M48" s="7">
        <v>0</v>
      </c>
      <c r="N48" s="8">
        <v>0</v>
      </c>
      <c r="O48" s="8">
        <v>0</v>
      </c>
      <c r="P48" s="20">
        <v>0</v>
      </c>
      <c r="Q48" s="24">
        <f t="shared" si="2"/>
        <v>0</v>
      </c>
      <c r="R48" s="7">
        <v>0</v>
      </c>
      <c r="S48" s="8">
        <v>0</v>
      </c>
      <c r="T48" s="8">
        <v>0</v>
      </c>
      <c r="U48" s="20">
        <v>0</v>
      </c>
      <c r="V48" s="24">
        <f t="shared" si="3"/>
        <v>0</v>
      </c>
      <c r="Y48" s="49"/>
      <c r="Z48" s="35">
        <v>0</v>
      </c>
      <c r="AA48" s="36">
        <v>0</v>
      </c>
      <c r="AB48" s="36">
        <v>1.75</v>
      </c>
      <c r="AC48" s="37">
        <v>0</v>
      </c>
    </row>
    <row r="49" spans="2:29" ht="14.25" thickBot="1" thickTop="1">
      <c r="B49" s="14" t="s">
        <v>53</v>
      </c>
      <c r="C49" s="12">
        <v>0</v>
      </c>
      <c r="D49" s="13">
        <v>0</v>
      </c>
      <c r="E49" s="13">
        <v>0</v>
      </c>
      <c r="F49" s="18">
        <v>0</v>
      </c>
      <c r="G49" s="22">
        <f t="shared" si="0"/>
        <v>0</v>
      </c>
      <c r="H49" s="12">
        <v>0</v>
      </c>
      <c r="I49" s="13">
        <v>0</v>
      </c>
      <c r="J49" s="13">
        <v>0</v>
      </c>
      <c r="K49" s="18">
        <v>0</v>
      </c>
      <c r="L49" s="25">
        <f t="shared" si="1"/>
        <v>0</v>
      </c>
      <c r="M49" s="12">
        <v>0</v>
      </c>
      <c r="N49" s="13">
        <v>0</v>
      </c>
      <c r="O49" s="13">
        <v>0</v>
      </c>
      <c r="P49" s="18">
        <v>0</v>
      </c>
      <c r="Q49" s="25">
        <f t="shared" si="2"/>
        <v>0</v>
      </c>
      <c r="R49" s="12">
        <v>0</v>
      </c>
      <c r="S49" s="13">
        <v>0</v>
      </c>
      <c r="T49" s="13">
        <v>0</v>
      </c>
      <c r="U49" s="18">
        <v>0</v>
      </c>
      <c r="V49" s="25">
        <f t="shared" si="3"/>
        <v>0</v>
      </c>
      <c r="Y49" s="49"/>
      <c r="Z49" s="35">
        <v>13.25</v>
      </c>
      <c r="AA49" s="36">
        <v>0.5</v>
      </c>
      <c r="AB49" s="36">
        <v>0</v>
      </c>
      <c r="AC49" s="37">
        <v>0</v>
      </c>
    </row>
    <row r="50" spans="2:29" ht="14.25" thickBot="1" thickTop="1">
      <c r="B50" s="14" t="s">
        <v>54</v>
      </c>
      <c r="C50" s="5">
        <v>0</v>
      </c>
      <c r="D50" s="6">
        <v>0</v>
      </c>
      <c r="E50" s="6">
        <v>0</v>
      </c>
      <c r="F50" s="19">
        <v>0</v>
      </c>
      <c r="G50" s="23">
        <f t="shared" si="0"/>
        <v>0</v>
      </c>
      <c r="H50" s="5">
        <v>0</v>
      </c>
      <c r="I50" s="6">
        <v>0</v>
      </c>
      <c r="J50" s="6">
        <v>0</v>
      </c>
      <c r="K50" s="19">
        <v>0</v>
      </c>
      <c r="L50" s="23">
        <f t="shared" si="1"/>
        <v>0</v>
      </c>
      <c r="M50" s="5">
        <v>0</v>
      </c>
      <c r="N50" s="6">
        <v>0</v>
      </c>
      <c r="O50" s="6">
        <v>0</v>
      </c>
      <c r="P50" s="19">
        <v>7</v>
      </c>
      <c r="Q50" s="23">
        <f t="shared" si="2"/>
        <v>1.75</v>
      </c>
      <c r="R50" s="5">
        <v>0</v>
      </c>
      <c r="S50" s="6">
        <v>0</v>
      </c>
      <c r="T50" s="6">
        <v>0</v>
      </c>
      <c r="U50" s="19">
        <v>0</v>
      </c>
      <c r="V50" s="23">
        <f t="shared" si="3"/>
        <v>0</v>
      </c>
      <c r="Y50" s="49"/>
      <c r="Z50" s="35">
        <v>8.75</v>
      </c>
      <c r="AA50" s="36">
        <v>1.5</v>
      </c>
      <c r="AB50" s="36">
        <v>2</v>
      </c>
      <c r="AC50" s="37">
        <v>0</v>
      </c>
    </row>
    <row r="51" spans="2:29" ht="14.25" thickBot="1" thickTop="1">
      <c r="B51" s="14" t="s">
        <v>55</v>
      </c>
      <c r="C51" s="5">
        <v>17</v>
      </c>
      <c r="D51" s="6">
        <v>15</v>
      </c>
      <c r="E51" s="6">
        <v>9</v>
      </c>
      <c r="F51" s="19">
        <v>12</v>
      </c>
      <c r="G51" s="23">
        <f t="shared" si="0"/>
        <v>13.25</v>
      </c>
      <c r="H51" s="5">
        <v>0</v>
      </c>
      <c r="I51" s="6">
        <v>1</v>
      </c>
      <c r="J51" s="6">
        <v>1</v>
      </c>
      <c r="K51" s="19">
        <v>0</v>
      </c>
      <c r="L51" s="23">
        <f t="shared" si="1"/>
        <v>0.5</v>
      </c>
      <c r="M51" s="5">
        <v>0</v>
      </c>
      <c r="N51" s="6">
        <v>0</v>
      </c>
      <c r="O51" s="6">
        <v>0</v>
      </c>
      <c r="P51" s="19">
        <v>0</v>
      </c>
      <c r="Q51" s="23">
        <f t="shared" si="2"/>
        <v>0</v>
      </c>
      <c r="R51" s="5">
        <v>0</v>
      </c>
      <c r="S51" s="6">
        <v>0</v>
      </c>
      <c r="T51" s="6">
        <v>0</v>
      </c>
      <c r="U51" s="19">
        <v>0</v>
      </c>
      <c r="V51" s="23">
        <f t="shared" si="3"/>
        <v>0</v>
      </c>
      <c r="Y51" s="49"/>
      <c r="Z51" s="35">
        <v>18.5</v>
      </c>
      <c r="AA51" s="36">
        <v>0</v>
      </c>
      <c r="AB51" s="36">
        <v>0</v>
      </c>
      <c r="AC51" s="37">
        <v>0</v>
      </c>
    </row>
    <row r="52" spans="2:29" ht="14.25" thickBot="1" thickTop="1">
      <c r="B52" s="14" t="s">
        <v>56</v>
      </c>
      <c r="C52" s="5">
        <v>11</v>
      </c>
      <c r="D52" s="6">
        <v>11</v>
      </c>
      <c r="E52" s="6">
        <v>6</v>
      </c>
      <c r="F52" s="19">
        <v>7</v>
      </c>
      <c r="G52" s="23">
        <f t="shared" si="0"/>
        <v>8.75</v>
      </c>
      <c r="H52" s="5">
        <v>0</v>
      </c>
      <c r="I52" s="6">
        <v>3</v>
      </c>
      <c r="J52" s="6">
        <v>0</v>
      </c>
      <c r="K52" s="19">
        <v>3</v>
      </c>
      <c r="L52" s="23">
        <f t="shared" si="1"/>
        <v>1.5</v>
      </c>
      <c r="M52" s="5">
        <v>2</v>
      </c>
      <c r="N52" s="6">
        <v>5</v>
      </c>
      <c r="O52" s="6">
        <v>1</v>
      </c>
      <c r="P52" s="19">
        <v>0</v>
      </c>
      <c r="Q52" s="23">
        <f t="shared" si="2"/>
        <v>2</v>
      </c>
      <c r="R52" s="5">
        <v>0</v>
      </c>
      <c r="S52" s="6">
        <v>0</v>
      </c>
      <c r="T52" s="6">
        <v>0</v>
      </c>
      <c r="U52" s="19">
        <v>0</v>
      </c>
      <c r="V52" s="23">
        <f t="shared" si="3"/>
        <v>0</v>
      </c>
      <c r="Y52" s="49"/>
      <c r="Z52" s="35">
        <v>3.25</v>
      </c>
      <c r="AA52" s="36">
        <v>0</v>
      </c>
      <c r="AB52" s="36">
        <v>6.5</v>
      </c>
      <c r="AC52" s="37">
        <v>0</v>
      </c>
    </row>
    <row r="53" spans="2:29" ht="14.25" thickBot="1" thickTop="1">
      <c r="B53" s="14" t="s">
        <v>57</v>
      </c>
      <c r="C53" s="5">
        <v>13</v>
      </c>
      <c r="D53" s="6">
        <v>11</v>
      </c>
      <c r="E53" s="6">
        <v>6</v>
      </c>
      <c r="F53" s="19">
        <v>44</v>
      </c>
      <c r="G53" s="23">
        <f t="shared" si="0"/>
        <v>18.5</v>
      </c>
      <c r="H53" s="5">
        <v>0</v>
      </c>
      <c r="I53" s="6">
        <v>0</v>
      </c>
      <c r="J53" s="6">
        <v>0</v>
      </c>
      <c r="K53" s="19">
        <v>0</v>
      </c>
      <c r="L53" s="23">
        <f t="shared" si="1"/>
        <v>0</v>
      </c>
      <c r="M53" s="5">
        <v>0</v>
      </c>
      <c r="N53" s="6">
        <v>0</v>
      </c>
      <c r="O53" s="6">
        <v>0</v>
      </c>
      <c r="P53" s="19">
        <v>0</v>
      </c>
      <c r="Q53" s="23">
        <f t="shared" si="2"/>
        <v>0</v>
      </c>
      <c r="R53" s="5">
        <v>0</v>
      </c>
      <c r="S53" s="6">
        <v>0</v>
      </c>
      <c r="T53" s="6">
        <v>0</v>
      </c>
      <c r="U53" s="19">
        <v>0</v>
      </c>
      <c r="V53" s="23">
        <f t="shared" si="3"/>
        <v>0</v>
      </c>
      <c r="Y53" s="49"/>
      <c r="Z53" s="35">
        <v>13.5</v>
      </c>
      <c r="AA53" s="36">
        <v>0.75</v>
      </c>
      <c r="AB53" s="36">
        <v>0</v>
      </c>
      <c r="AC53" s="37">
        <v>0</v>
      </c>
    </row>
    <row r="54" spans="2:29" ht="14.25" thickBot="1" thickTop="1">
      <c r="B54" s="14" t="s">
        <v>58</v>
      </c>
      <c r="C54" s="5">
        <v>7</v>
      </c>
      <c r="D54" s="6">
        <v>6</v>
      </c>
      <c r="E54" s="6">
        <v>0</v>
      </c>
      <c r="F54" s="19">
        <v>0</v>
      </c>
      <c r="G54" s="23">
        <f t="shared" si="0"/>
        <v>3.25</v>
      </c>
      <c r="H54" s="5">
        <v>0</v>
      </c>
      <c r="I54" s="6">
        <v>0</v>
      </c>
      <c r="J54" s="6">
        <v>0</v>
      </c>
      <c r="K54" s="19">
        <v>0</v>
      </c>
      <c r="L54" s="23">
        <f t="shared" si="1"/>
        <v>0</v>
      </c>
      <c r="M54" s="5">
        <v>18</v>
      </c>
      <c r="N54" s="6">
        <v>8</v>
      </c>
      <c r="O54" s="6">
        <v>0</v>
      </c>
      <c r="P54" s="19">
        <v>0</v>
      </c>
      <c r="Q54" s="23">
        <f t="shared" si="2"/>
        <v>6.5</v>
      </c>
      <c r="R54" s="5">
        <v>0</v>
      </c>
      <c r="S54" s="6">
        <v>0</v>
      </c>
      <c r="T54" s="6">
        <v>0</v>
      </c>
      <c r="U54" s="19">
        <v>0</v>
      </c>
      <c r="V54" s="23">
        <f t="shared" si="3"/>
        <v>0</v>
      </c>
      <c r="Y54" s="49"/>
      <c r="Z54" s="35">
        <v>5.5</v>
      </c>
      <c r="AA54" s="36">
        <v>11.25</v>
      </c>
      <c r="AB54" s="36">
        <v>0</v>
      </c>
      <c r="AC54" s="37">
        <v>0</v>
      </c>
    </row>
    <row r="55" spans="2:29" ht="14.25" thickBot="1" thickTop="1">
      <c r="B55" s="14" t="s">
        <v>59</v>
      </c>
      <c r="C55" s="5">
        <v>11</v>
      </c>
      <c r="D55" s="6">
        <v>14</v>
      </c>
      <c r="E55" s="6">
        <v>18</v>
      </c>
      <c r="F55" s="19">
        <v>11</v>
      </c>
      <c r="G55" s="23">
        <f t="shared" si="0"/>
        <v>13.5</v>
      </c>
      <c r="H55" s="5">
        <v>0</v>
      </c>
      <c r="I55" s="6">
        <v>0</v>
      </c>
      <c r="J55" s="6">
        <v>3</v>
      </c>
      <c r="K55" s="19">
        <v>0</v>
      </c>
      <c r="L55" s="23">
        <f t="shared" si="1"/>
        <v>0.75</v>
      </c>
      <c r="M55" s="5">
        <v>0</v>
      </c>
      <c r="N55" s="6">
        <v>0</v>
      </c>
      <c r="O55" s="6">
        <v>0</v>
      </c>
      <c r="P55" s="19">
        <v>0</v>
      </c>
      <c r="Q55" s="23">
        <f t="shared" si="2"/>
        <v>0</v>
      </c>
      <c r="R55" s="5">
        <v>0</v>
      </c>
      <c r="S55" s="6">
        <v>0</v>
      </c>
      <c r="T55" s="6">
        <v>0</v>
      </c>
      <c r="U55" s="19">
        <v>0</v>
      </c>
      <c r="V55" s="23">
        <f t="shared" si="3"/>
        <v>0</v>
      </c>
      <c r="Y55" s="49"/>
      <c r="Z55" s="35">
        <v>0.5</v>
      </c>
      <c r="AA55" s="36">
        <v>0.5</v>
      </c>
      <c r="AB55" s="36">
        <v>0</v>
      </c>
      <c r="AC55" s="37">
        <v>0</v>
      </c>
    </row>
    <row r="56" spans="2:29" ht="14.25" thickBot="1" thickTop="1">
      <c r="B56" s="14" t="s">
        <v>60</v>
      </c>
      <c r="C56" s="5">
        <v>3</v>
      </c>
      <c r="D56" s="6">
        <v>7</v>
      </c>
      <c r="E56" s="6">
        <v>6</v>
      </c>
      <c r="F56" s="19">
        <v>6</v>
      </c>
      <c r="G56" s="23">
        <f t="shared" si="0"/>
        <v>5.5</v>
      </c>
      <c r="H56" s="5">
        <v>11</v>
      </c>
      <c r="I56" s="6">
        <v>9</v>
      </c>
      <c r="J56" s="6">
        <v>15</v>
      </c>
      <c r="K56" s="19">
        <v>10</v>
      </c>
      <c r="L56" s="23">
        <f t="shared" si="1"/>
        <v>11.25</v>
      </c>
      <c r="M56" s="5">
        <v>0</v>
      </c>
      <c r="N56" s="6">
        <v>0</v>
      </c>
      <c r="O56" s="6">
        <v>0</v>
      </c>
      <c r="P56" s="19">
        <v>0</v>
      </c>
      <c r="Q56" s="23">
        <f t="shared" si="2"/>
        <v>0</v>
      </c>
      <c r="R56" s="5">
        <v>0</v>
      </c>
      <c r="S56" s="6">
        <v>0</v>
      </c>
      <c r="T56" s="6">
        <v>0</v>
      </c>
      <c r="U56" s="19">
        <v>0</v>
      </c>
      <c r="V56" s="23">
        <f t="shared" si="3"/>
        <v>0</v>
      </c>
      <c r="Y56" s="49"/>
      <c r="Z56" s="38">
        <v>0</v>
      </c>
      <c r="AA56" s="39">
        <v>0</v>
      </c>
      <c r="AB56" s="39">
        <v>0</v>
      </c>
      <c r="AC56" s="40">
        <v>0</v>
      </c>
    </row>
    <row r="57" spans="2:29" ht="14.25" thickBot="1" thickTop="1">
      <c r="B57" s="14" t="s">
        <v>61</v>
      </c>
      <c r="C57" s="5">
        <v>0</v>
      </c>
      <c r="D57" s="6">
        <v>2</v>
      </c>
      <c r="E57" s="6">
        <v>0</v>
      </c>
      <c r="F57" s="19">
        <v>0</v>
      </c>
      <c r="G57" s="23">
        <f t="shared" si="0"/>
        <v>0.5</v>
      </c>
      <c r="H57" s="5">
        <v>1</v>
      </c>
      <c r="I57" s="6">
        <v>1</v>
      </c>
      <c r="J57" s="6">
        <v>0</v>
      </c>
      <c r="K57" s="19">
        <v>0</v>
      </c>
      <c r="L57" s="23">
        <f t="shared" si="1"/>
        <v>0.5</v>
      </c>
      <c r="M57" s="5">
        <v>0</v>
      </c>
      <c r="N57" s="6">
        <v>0</v>
      </c>
      <c r="O57" s="6">
        <v>0</v>
      </c>
      <c r="P57" s="19">
        <v>0</v>
      </c>
      <c r="Q57" s="23">
        <f t="shared" si="2"/>
        <v>0</v>
      </c>
      <c r="R57" s="5">
        <v>0</v>
      </c>
      <c r="S57" s="6">
        <v>0</v>
      </c>
      <c r="T57" s="6">
        <v>0</v>
      </c>
      <c r="U57" s="19">
        <v>0</v>
      </c>
      <c r="V57" s="23">
        <f t="shared" si="3"/>
        <v>0</v>
      </c>
      <c r="Y57" s="91" t="s">
        <v>78</v>
      </c>
      <c r="Z57" s="92">
        <v>0</v>
      </c>
      <c r="AA57" s="93">
        <v>0</v>
      </c>
      <c r="AB57" s="93">
        <v>0</v>
      </c>
      <c r="AC57" s="94">
        <v>0.75</v>
      </c>
    </row>
    <row r="58" spans="2:29" ht="14.25" thickBot="1" thickTop="1">
      <c r="B58" s="14" t="s">
        <v>62</v>
      </c>
      <c r="C58" s="7">
        <v>0</v>
      </c>
      <c r="D58" s="8">
        <v>0</v>
      </c>
      <c r="E58" s="8">
        <v>0</v>
      </c>
      <c r="F58" s="20">
        <v>0</v>
      </c>
      <c r="G58" s="21">
        <f t="shared" si="0"/>
        <v>0</v>
      </c>
      <c r="H58" s="7">
        <v>0</v>
      </c>
      <c r="I58" s="8">
        <v>0</v>
      </c>
      <c r="J58" s="8">
        <v>0</v>
      </c>
      <c r="K58" s="20">
        <v>0</v>
      </c>
      <c r="L58" s="24">
        <f t="shared" si="1"/>
        <v>0</v>
      </c>
      <c r="M58" s="7">
        <v>0</v>
      </c>
      <c r="N58" s="8">
        <v>0</v>
      </c>
      <c r="O58" s="8">
        <v>0</v>
      </c>
      <c r="P58" s="20">
        <v>0</v>
      </c>
      <c r="Q58" s="24">
        <f t="shared" si="2"/>
        <v>0</v>
      </c>
      <c r="R58" s="7">
        <v>0</v>
      </c>
      <c r="S58" s="8">
        <v>0</v>
      </c>
      <c r="T58" s="8">
        <v>0</v>
      </c>
      <c r="U58" s="20">
        <v>0</v>
      </c>
      <c r="V58" s="24">
        <f t="shared" si="3"/>
        <v>0</v>
      </c>
      <c r="Y58" s="49"/>
      <c r="Z58" s="35">
        <v>0</v>
      </c>
      <c r="AA58" s="36">
        <v>0</v>
      </c>
      <c r="AB58" s="36">
        <v>1.25</v>
      </c>
      <c r="AC58" s="37">
        <v>0</v>
      </c>
    </row>
    <row r="59" spans="2:29" ht="14.25" thickBot="1" thickTop="1">
      <c r="B59" s="15" t="s">
        <v>63</v>
      </c>
      <c r="C59" s="12">
        <v>0</v>
      </c>
      <c r="D59" s="13">
        <v>0</v>
      </c>
      <c r="E59" s="13">
        <v>0</v>
      </c>
      <c r="F59" s="18">
        <v>0</v>
      </c>
      <c r="G59" s="22">
        <f t="shared" si="0"/>
        <v>0</v>
      </c>
      <c r="H59" s="12">
        <v>0</v>
      </c>
      <c r="I59" s="13">
        <v>0</v>
      </c>
      <c r="J59" s="13">
        <v>0</v>
      </c>
      <c r="K59" s="18">
        <v>0</v>
      </c>
      <c r="L59" s="25">
        <f t="shared" si="1"/>
        <v>0</v>
      </c>
      <c r="M59" s="12">
        <v>0</v>
      </c>
      <c r="N59" s="13">
        <v>0</v>
      </c>
      <c r="O59" s="13">
        <v>0</v>
      </c>
      <c r="P59" s="18">
        <v>0</v>
      </c>
      <c r="Q59" s="25">
        <f t="shared" si="2"/>
        <v>0</v>
      </c>
      <c r="R59" s="12">
        <v>1</v>
      </c>
      <c r="S59" s="13">
        <v>1</v>
      </c>
      <c r="T59" s="13">
        <v>1</v>
      </c>
      <c r="U59" s="18">
        <v>0</v>
      </c>
      <c r="V59" s="25">
        <f t="shared" si="3"/>
        <v>0.75</v>
      </c>
      <c r="Y59" s="49"/>
      <c r="Z59" s="35">
        <v>9.5</v>
      </c>
      <c r="AA59" s="36">
        <v>0</v>
      </c>
      <c r="AB59" s="36">
        <v>0</v>
      </c>
      <c r="AC59" s="37">
        <v>0</v>
      </c>
    </row>
    <row r="60" spans="2:29" ht="14.25" thickBot="1" thickTop="1">
      <c r="B60" s="15" t="s">
        <v>64</v>
      </c>
      <c r="C60" s="5">
        <v>0</v>
      </c>
      <c r="D60" s="6">
        <v>0</v>
      </c>
      <c r="E60" s="6">
        <v>0</v>
      </c>
      <c r="F60" s="19">
        <v>0</v>
      </c>
      <c r="G60" s="23">
        <f t="shared" si="0"/>
        <v>0</v>
      </c>
      <c r="H60" s="5">
        <v>0</v>
      </c>
      <c r="I60" s="6">
        <v>0</v>
      </c>
      <c r="J60" s="6">
        <v>0</v>
      </c>
      <c r="K60" s="19">
        <v>0</v>
      </c>
      <c r="L60" s="23">
        <f t="shared" si="1"/>
        <v>0</v>
      </c>
      <c r="M60" s="5">
        <v>5</v>
      </c>
      <c r="N60" s="6">
        <v>0</v>
      </c>
      <c r="O60" s="6">
        <v>0</v>
      </c>
      <c r="P60" s="19">
        <v>0</v>
      </c>
      <c r="Q60" s="23">
        <f t="shared" si="2"/>
        <v>1.25</v>
      </c>
      <c r="R60" s="5">
        <v>0</v>
      </c>
      <c r="S60" s="6">
        <v>0</v>
      </c>
      <c r="T60" s="6">
        <v>0</v>
      </c>
      <c r="U60" s="19">
        <v>0</v>
      </c>
      <c r="V60" s="23">
        <f t="shared" si="3"/>
        <v>0</v>
      </c>
      <c r="Y60" s="49"/>
      <c r="Z60" s="35">
        <v>10.75</v>
      </c>
      <c r="AA60" s="36">
        <v>0.25</v>
      </c>
      <c r="AB60" s="36">
        <v>0.75</v>
      </c>
      <c r="AC60" s="37">
        <v>0</v>
      </c>
    </row>
    <row r="61" spans="2:29" ht="14.25" thickBot="1" thickTop="1">
      <c r="B61" s="15" t="s">
        <v>65</v>
      </c>
      <c r="C61" s="5">
        <v>13</v>
      </c>
      <c r="D61" s="6">
        <v>5</v>
      </c>
      <c r="E61" s="6">
        <v>8</v>
      </c>
      <c r="F61" s="19">
        <v>12</v>
      </c>
      <c r="G61" s="23">
        <f t="shared" si="0"/>
        <v>9.5</v>
      </c>
      <c r="H61" s="5">
        <v>0</v>
      </c>
      <c r="I61" s="6">
        <v>0</v>
      </c>
      <c r="J61" s="6">
        <v>0</v>
      </c>
      <c r="K61" s="19">
        <v>0</v>
      </c>
      <c r="L61" s="23">
        <f t="shared" si="1"/>
        <v>0</v>
      </c>
      <c r="M61" s="5">
        <v>0</v>
      </c>
      <c r="N61" s="6">
        <v>0</v>
      </c>
      <c r="O61" s="6">
        <v>0</v>
      </c>
      <c r="P61" s="19">
        <v>0</v>
      </c>
      <c r="Q61" s="23">
        <f t="shared" si="2"/>
        <v>0</v>
      </c>
      <c r="R61" s="5">
        <v>0</v>
      </c>
      <c r="S61" s="6">
        <v>0</v>
      </c>
      <c r="T61" s="6">
        <v>0</v>
      </c>
      <c r="U61" s="19">
        <v>0</v>
      </c>
      <c r="V61" s="23">
        <f t="shared" si="3"/>
        <v>0</v>
      </c>
      <c r="Y61" s="49"/>
      <c r="Z61" s="35">
        <v>9</v>
      </c>
      <c r="AA61" s="36">
        <v>0</v>
      </c>
      <c r="AB61" s="36">
        <v>0</v>
      </c>
      <c r="AC61" s="37">
        <v>0.25</v>
      </c>
    </row>
    <row r="62" spans="2:29" ht="14.25" thickBot="1" thickTop="1">
      <c r="B62" s="15" t="s">
        <v>66</v>
      </c>
      <c r="C62" s="5">
        <v>9</v>
      </c>
      <c r="D62" s="6">
        <v>11</v>
      </c>
      <c r="E62" s="6">
        <v>9</v>
      </c>
      <c r="F62" s="19">
        <v>14</v>
      </c>
      <c r="G62" s="23">
        <f t="shared" si="0"/>
        <v>10.75</v>
      </c>
      <c r="H62" s="5">
        <v>0</v>
      </c>
      <c r="I62" s="6">
        <v>1</v>
      </c>
      <c r="J62" s="6">
        <v>0</v>
      </c>
      <c r="K62" s="19">
        <v>0</v>
      </c>
      <c r="L62" s="23">
        <f t="shared" si="1"/>
        <v>0.25</v>
      </c>
      <c r="M62" s="5">
        <v>0</v>
      </c>
      <c r="N62" s="6">
        <v>0</v>
      </c>
      <c r="O62" s="6">
        <v>2</v>
      </c>
      <c r="P62" s="19">
        <v>1</v>
      </c>
      <c r="Q62" s="23">
        <f t="shared" si="2"/>
        <v>0.75</v>
      </c>
      <c r="R62" s="5">
        <v>0</v>
      </c>
      <c r="S62" s="6">
        <v>0</v>
      </c>
      <c r="T62" s="6">
        <v>0</v>
      </c>
      <c r="U62" s="19">
        <v>0</v>
      </c>
      <c r="V62" s="23">
        <f t="shared" si="3"/>
        <v>0</v>
      </c>
      <c r="Y62" s="49"/>
      <c r="Z62" s="35">
        <v>0</v>
      </c>
      <c r="AA62" s="36">
        <v>0</v>
      </c>
      <c r="AB62" s="36">
        <v>0</v>
      </c>
      <c r="AC62" s="37">
        <v>0</v>
      </c>
    </row>
    <row r="63" spans="2:29" ht="14.25" thickBot="1" thickTop="1">
      <c r="B63" s="15" t="s">
        <v>67</v>
      </c>
      <c r="C63" s="5">
        <v>9</v>
      </c>
      <c r="D63" s="6">
        <v>4</v>
      </c>
      <c r="E63" s="6">
        <v>12</v>
      </c>
      <c r="F63" s="19">
        <v>11</v>
      </c>
      <c r="G63" s="23">
        <f t="shared" si="0"/>
        <v>9</v>
      </c>
      <c r="H63" s="5">
        <v>0</v>
      </c>
      <c r="I63" s="6">
        <v>0</v>
      </c>
      <c r="J63" s="6">
        <v>0</v>
      </c>
      <c r="K63" s="19">
        <v>0</v>
      </c>
      <c r="L63" s="23">
        <f t="shared" si="1"/>
        <v>0</v>
      </c>
      <c r="M63" s="5">
        <v>0</v>
      </c>
      <c r="N63" s="6">
        <v>0</v>
      </c>
      <c r="O63" s="6">
        <v>0</v>
      </c>
      <c r="P63" s="19">
        <v>0</v>
      </c>
      <c r="Q63" s="23">
        <f t="shared" si="2"/>
        <v>0</v>
      </c>
      <c r="R63" s="5">
        <v>0</v>
      </c>
      <c r="S63" s="6">
        <v>0</v>
      </c>
      <c r="T63" s="6">
        <v>1</v>
      </c>
      <c r="U63" s="19">
        <v>0</v>
      </c>
      <c r="V63" s="23">
        <f t="shared" si="3"/>
        <v>0.25</v>
      </c>
      <c r="Y63" s="49"/>
      <c r="Z63" s="35">
        <v>9.5</v>
      </c>
      <c r="AA63" s="36">
        <v>0</v>
      </c>
      <c r="AB63" s="36">
        <v>0</v>
      </c>
      <c r="AC63" s="37">
        <v>0</v>
      </c>
    </row>
    <row r="64" spans="2:29" ht="14.25" thickBot="1" thickTop="1">
      <c r="B64" s="15" t="s">
        <v>68</v>
      </c>
      <c r="C64" s="5">
        <v>0</v>
      </c>
      <c r="D64" s="6">
        <v>0</v>
      </c>
      <c r="E64" s="6">
        <v>0</v>
      </c>
      <c r="F64" s="19">
        <v>0</v>
      </c>
      <c r="G64" s="23">
        <f t="shared" si="0"/>
        <v>0</v>
      </c>
      <c r="H64" s="5">
        <v>0</v>
      </c>
      <c r="I64" s="6">
        <v>0</v>
      </c>
      <c r="J64" s="6">
        <v>0</v>
      </c>
      <c r="K64" s="19">
        <v>0</v>
      </c>
      <c r="L64" s="23">
        <f t="shared" si="1"/>
        <v>0</v>
      </c>
      <c r="M64" s="5">
        <v>0</v>
      </c>
      <c r="N64" s="6">
        <v>0</v>
      </c>
      <c r="O64" s="6">
        <v>0</v>
      </c>
      <c r="P64" s="19">
        <v>0</v>
      </c>
      <c r="Q64" s="23">
        <f t="shared" si="2"/>
        <v>0</v>
      </c>
      <c r="R64" s="5">
        <v>0</v>
      </c>
      <c r="S64" s="6">
        <v>0</v>
      </c>
      <c r="T64" s="6">
        <v>0</v>
      </c>
      <c r="U64" s="19">
        <v>0</v>
      </c>
      <c r="V64" s="23">
        <f t="shared" si="3"/>
        <v>0</v>
      </c>
      <c r="Y64" s="49"/>
      <c r="Z64" s="35">
        <v>2</v>
      </c>
      <c r="AA64" s="36">
        <v>0</v>
      </c>
      <c r="AB64" s="36">
        <v>0</v>
      </c>
      <c r="AC64" s="37">
        <v>0</v>
      </c>
    </row>
    <row r="65" spans="2:29" ht="14.25" thickBot="1" thickTop="1">
      <c r="B65" s="15" t="s">
        <v>69</v>
      </c>
      <c r="C65" s="5">
        <v>13</v>
      </c>
      <c r="D65" s="6">
        <v>6</v>
      </c>
      <c r="E65" s="6">
        <v>8</v>
      </c>
      <c r="F65" s="19">
        <v>11</v>
      </c>
      <c r="G65" s="23">
        <f t="shared" si="0"/>
        <v>9.5</v>
      </c>
      <c r="H65" s="5">
        <v>0</v>
      </c>
      <c r="I65" s="6">
        <v>0</v>
      </c>
      <c r="J65" s="6">
        <v>0</v>
      </c>
      <c r="K65" s="19">
        <v>0</v>
      </c>
      <c r="L65" s="23">
        <f t="shared" si="1"/>
        <v>0</v>
      </c>
      <c r="M65" s="5">
        <v>0</v>
      </c>
      <c r="N65" s="6">
        <v>0</v>
      </c>
      <c r="O65" s="6">
        <v>0</v>
      </c>
      <c r="P65" s="19">
        <v>0</v>
      </c>
      <c r="Q65" s="23">
        <f t="shared" si="2"/>
        <v>0</v>
      </c>
      <c r="R65" s="5">
        <v>0</v>
      </c>
      <c r="S65" s="6">
        <v>0</v>
      </c>
      <c r="T65" s="6">
        <v>0</v>
      </c>
      <c r="U65" s="19">
        <v>0</v>
      </c>
      <c r="V65" s="23">
        <f t="shared" si="3"/>
        <v>0</v>
      </c>
      <c r="Y65" s="49"/>
      <c r="Z65" s="35">
        <v>0</v>
      </c>
      <c r="AA65" s="36">
        <v>4</v>
      </c>
      <c r="AB65" s="36">
        <v>0</v>
      </c>
      <c r="AC65" s="37">
        <v>0</v>
      </c>
    </row>
    <row r="66" spans="2:29" ht="14.25" thickBot="1" thickTop="1">
      <c r="B66" s="15" t="s">
        <v>70</v>
      </c>
      <c r="C66" s="5">
        <v>0</v>
      </c>
      <c r="D66" s="6">
        <v>8</v>
      </c>
      <c r="E66" s="6">
        <v>0</v>
      </c>
      <c r="F66" s="19">
        <v>0</v>
      </c>
      <c r="G66" s="23">
        <f t="shared" si="0"/>
        <v>2</v>
      </c>
      <c r="H66" s="5">
        <v>0</v>
      </c>
      <c r="I66" s="6">
        <v>0</v>
      </c>
      <c r="J66" s="6">
        <v>0</v>
      </c>
      <c r="K66" s="19">
        <v>0</v>
      </c>
      <c r="L66" s="23">
        <f t="shared" si="1"/>
        <v>0</v>
      </c>
      <c r="M66" s="5">
        <v>0</v>
      </c>
      <c r="N66" s="6">
        <v>0</v>
      </c>
      <c r="O66" s="6">
        <v>0</v>
      </c>
      <c r="P66" s="19">
        <v>0</v>
      </c>
      <c r="Q66" s="23">
        <f t="shared" si="2"/>
        <v>0</v>
      </c>
      <c r="R66" s="5">
        <v>0</v>
      </c>
      <c r="S66" s="6">
        <v>0</v>
      </c>
      <c r="T66" s="6">
        <v>0</v>
      </c>
      <c r="U66" s="19">
        <v>0</v>
      </c>
      <c r="V66" s="23">
        <f t="shared" si="3"/>
        <v>0</v>
      </c>
      <c r="Y66" s="49"/>
      <c r="Z66" s="43">
        <v>7</v>
      </c>
      <c r="AA66" s="44">
        <v>0</v>
      </c>
      <c r="AB66" s="44">
        <v>0</v>
      </c>
      <c r="AC66" s="45">
        <v>0</v>
      </c>
    </row>
    <row r="67" spans="2:29" ht="13.5" thickTop="1">
      <c r="B67" s="15" t="s">
        <v>71</v>
      </c>
      <c r="C67" s="5">
        <v>0</v>
      </c>
      <c r="D67" s="6">
        <v>0</v>
      </c>
      <c r="E67" s="6">
        <v>0</v>
      </c>
      <c r="F67" s="19">
        <v>0</v>
      </c>
      <c r="G67" s="23">
        <f t="shared" si="0"/>
        <v>0</v>
      </c>
      <c r="H67" s="5">
        <v>0</v>
      </c>
      <c r="I67" s="6">
        <v>1</v>
      </c>
      <c r="J67" s="6">
        <v>6</v>
      </c>
      <c r="K67" s="19">
        <v>9</v>
      </c>
      <c r="L67" s="23">
        <f t="shared" si="1"/>
        <v>4</v>
      </c>
      <c r="M67" s="5">
        <v>0</v>
      </c>
      <c r="N67" s="6">
        <v>0</v>
      </c>
      <c r="O67" s="6">
        <v>0</v>
      </c>
      <c r="P67" s="19">
        <v>0</v>
      </c>
      <c r="Q67" s="23">
        <f t="shared" si="2"/>
        <v>0</v>
      </c>
      <c r="R67" s="5">
        <v>0</v>
      </c>
      <c r="S67" s="6">
        <v>0</v>
      </c>
      <c r="T67" s="6">
        <v>0</v>
      </c>
      <c r="U67" s="19">
        <v>0</v>
      </c>
      <c r="V67" s="23">
        <f t="shared" si="3"/>
        <v>0</v>
      </c>
      <c r="Y67" s="46" t="s">
        <v>79</v>
      </c>
      <c r="Z67" s="32">
        <f>SUM(Z7:Z66)</f>
        <v>308</v>
      </c>
      <c r="AA67" s="33">
        <f>SUM(AA7:AA66)</f>
        <v>79.75</v>
      </c>
      <c r="AB67" s="33">
        <f>SUM(AB7:AB66)</f>
        <v>42</v>
      </c>
      <c r="AC67" s="34">
        <f>SUM(AC7:AC66)</f>
        <v>1.75</v>
      </c>
    </row>
    <row r="68" spans="2:29" ht="13.5" thickBot="1">
      <c r="B68" s="15" t="s">
        <v>72</v>
      </c>
      <c r="C68" s="7">
        <v>3</v>
      </c>
      <c r="D68" s="8">
        <v>7</v>
      </c>
      <c r="E68" s="8">
        <v>9</v>
      </c>
      <c r="F68" s="20">
        <v>9</v>
      </c>
      <c r="G68" s="24">
        <f t="shared" si="0"/>
        <v>7</v>
      </c>
      <c r="H68" s="7">
        <v>0</v>
      </c>
      <c r="I68" s="8">
        <v>0</v>
      </c>
      <c r="J68" s="8">
        <v>0</v>
      </c>
      <c r="K68" s="20">
        <v>0</v>
      </c>
      <c r="L68" s="24">
        <f t="shared" si="1"/>
        <v>0</v>
      </c>
      <c r="M68" s="7">
        <v>0</v>
      </c>
      <c r="N68" s="8">
        <v>0</v>
      </c>
      <c r="O68" s="8">
        <v>0</v>
      </c>
      <c r="P68" s="20">
        <v>0</v>
      </c>
      <c r="Q68" s="24">
        <f t="shared" si="2"/>
        <v>0</v>
      </c>
      <c r="R68" s="7">
        <v>0</v>
      </c>
      <c r="S68" s="8">
        <v>0</v>
      </c>
      <c r="T68" s="8">
        <v>0</v>
      </c>
      <c r="U68" s="20">
        <v>0</v>
      </c>
      <c r="V68" s="24">
        <f t="shared" si="3"/>
        <v>0</v>
      </c>
      <c r="Y68" s="47" t="s">
        <v>80</v>
      </c>
      <c r="Z68" s="35">
        <f>COUNT(Z7:Z66)</f>
        <v>60</v>
      </c>
      <c r="AA68" s="36">
        <f>COUNT(AA7:AA66)</f>
        <v>60</v>
      </c>
      <c r="AB68" s="36">
        <f>COUNT(AB7:AB66)</f>
        <v>60</v>
      </c>
      <c r="AC68" s="37">
        <f>COUNT(AC7:AC66)</f>
        <v>60</v>
      </c>
    </row>
    <row r="69" spans="25:29" ht="13.5" thickTop="1">
      <c r="Y69" s="47" t="s">
        <v>81</v>
      </c>
      <c r="Z69" s="55">
        <f>VAR(Z7:Z66)</f>
        <v>29.431073446327684</v>
      </c>
      <c r="AA69" s="56">
        <f>VAR(AA7:AA66)</f>
        <v>14.100617937853107</v>
      </c>
      <c r="AB69" s="56">
        <f>VAR(AB7:AB66)</f>
        <v>12.55677966101695</v>
      </c>
      <c r="AC69" s="57">
        <f>VAR(AC7:AC66)</f>
        <v>0.019262005649717515</v>
      </c>
    </row>
    <row r="70" spans="25:29" ht="12.75">
      <c r="Y70" s="47" t="s">
        <v>82</v>
      </c>
      <c r="Z70" s="55">
        <f>AVERAGE(Z7:Z66)</f>
        <v>5.133333333333334</v>
      </c>
      <c r="AA70" s="56">
        <f>AVERAGE(AA7:AA66)</f>
        <v>1.3291666666666666</v>
      </c>
      <c r="AB70" s="56">
        <f>AVERAGE(AB7:AB66)</f>
        <v>0.7</v>
      </c>
      <c r="AC70" s="57">
        <f>AVERAGE(AC7:AC66)</f>
        <v>0.029166666666666667</v>
      </c>
    </row>
    <row r="71" spans="25:29" ht="13.5" thickBot="1">
      <c r="Y71" s="48" t="s">
        <v>83</v>
      </c>
      <c r="Z71" s="58">
        <f>Z69/Z70</f>
        <v>5.73332599603786</v>
      </c>
      <c r="AA71" s="59">
        <f>AA69/AA70</f>
        <v>10.60861537644121</v>
      </c>
      <c r="AB71" s="59">
        <f>AB69/AB70</f>
        <v>17.938256658595645</v>
      </c>
      <c r="AC71" s="60">
        <f>AC69/AC70</f>
        <v>0.660411622276029</v>
      </c>
    </row>
    <row r="72" ht="13.5" thickTop="1"/>
    <row r="74" ht="13.5" thickBot="1"/>
    <row r="75" spans="25:33" ht="15.75" thickBot="1" thickTop="1">
      <c r="Y75" s="63" t="s">
        <v>4</v>
      </c>
      <c r="Z75" s="61" t="s">
        <v>84</v>
      </c>
      <c r="AA75" s="61" t="s">
        <v>85</v>
      </c>
      <c r="AB75" s="61" t="s">
        <v>86</v>
      </c>
      <c r="AC75" s="61" t="s">
        <v>89</v>
      </c>
      <c r="AD75" s="61" t="s">
        <v>87</v>
      </c>
      <c r="AE75" s="61" t="s">
        <v>90</v>
      </c>
      <c r="AF75" s="61" t="s">
        <v>11</v>
      </c>
      <c r="AG75" s="68" t="s">
        <v>88</v>
      </c>
    </row>
    <row r="76" spans="25:33" ht="14.25" thickBot="1" thickTop="1">
      <c r="Y76" s="64"/>
      <c r="Z76" s="67">
        <v>60</v>
      </c>
      <c r="AA76" s="67">
        <v>308</v>
      </c>
      <c r="AB76" s="70">
        <v>5.133333333333334</v>
      </c>
      <c r="AC76" s="70">
        <v>29.431073446327684</v>
      </c>
      <c r="AD76" s="70">
        <v>5.73332599603786</v>
      </c>
      <c r="AE76" s="70">
        <f>AD76*59</f>
        <v>338.2662337662337</v>
      </c>
      <c r="AF76" s="70">
        <f>SQRT((2*AE76))-SQRT((2*59)-1)</f>
        <v>15.193583918243652</v>
      </c>
      <c r="AG76" s="69"/>
    </row>
    <row r="77" spans="25:30" ht="13.5" thickTop="1">
      <c r="Y77" s="65"/>
      <c r="Z77" s="66"/>
      <c r="AA77" s="66"/>
      <c r="AB77" s="66"/>
      <c r="AC77" s="66"/>
      <c r="AD77" s="66"/>
    </row>
    <row r="78" ht="13.5" thickBot="1"/>
    <row r="79" spans="25:33" ht="15.75" thickBot="1" thickTop="1">
      <c r="Y79" s="75" t="s">
        <v>5</v>
      </c>
      <c r="Z79" s="74" t="s">
        <v>84</v>
      </c>
      <c r="AA79" s="71" t="s">
        <v>85</v>
      </c>
      <c r="AB79" s="71" t="s">
        <v>86</v>
      </c>
      <c r="AC79" s="71" t="s">
        <v>89</v>
      </c>
      <c r="AD79" s="71" t="s">
        <v>87</v>
      </c>
      <c r="AE79" s="71" t="s">
        <v>90</v>
      </c>
      <c r="AF79" s="72" t="s">
        <v>11</v>
      </c>
      <c r="AG79" s="68" t="s">
        <v>88</v>
      </c>
    </row>
    <row r="80" spans="25:33" ht="14.25" thickBot="1" thickTop="1">
      <c r="Y80" s="76"/>
      <c r="Z80" s="79">
        <v>60</v>
      </c>
      <c r="AA80" s="73">
        <v>79.75</v>
      </c>
      <c r="AB80" s="73">
        <v>1.3291666666666666</v>
      </c>
      <c r="AC80" s="73">
        <v>14.100617937853107</v>
      </c>
      <c r="AD80" s="73">
        <v>10.60861537644121</v>
      </c>
      <c r="AE80" s="73">
        <f>AD80+59</f>
        <v>69.60861537644121</v>
      </c>
      <c r="AF80" s="80">
        <f>SQRT((2*AE80))-SQRT((2*59)-1)</f>
        <v>0.9823813355559103</v>
      </c>
      <c r="AG80" s="69"/>
    </row>
    <row r="81" spans="26:32" ht="13.5" thickTop="1">
      <c r="Z81" s="31"/>
      <c r="AA81" s="31"/>
      <c r="AB81" s="31"/>
      <c r="AC81" s="31"/>
      <c r="AD81" s="31"/>
      <c r="AE81" s="31"/>
      <c r="AF81" s="31"/>
    </row>
    <row r="82" spans="26:32" ht="13.5" thickBot="1">
      <c r="Z82" s="31"/>
      <c r="AA82" s="31"/>
      <c r="AB82" s="31"/>
      <c r="AC82" s="31"/>
      <c r="AD82" s="31"/>
      <c r="AE82" s="31"/>
      <c r="AF82" s="31"/>
    </row>
    <row r="83" spans="25:33" ht="15.75" thickBot="1" thickTop="1">
      <c r="Y83" s="77" t="s">
        <v>6</v>
      </c>
      <c r="Z83" s="74" t="s">
        <v>84</v>
      </c>
      <c r="AA83" s="71" t="s">
        <v>85</v>
      </c>
      <c r="AB83" s="71" t="s">
        <v>86</v>
      </c>
      <c r="AC83" s="71" t="s">
        <v>89</v>
      </c>
      <c r="AD83" s="71" t="s">
        <v>87</v>
      </c>
      <c r="AE83" s="71" t="s">
        <v>90</v>
      </c>
      <c r="AF83" s="72" t="s">
        <v>11</v>
      </c>
      <c r="AG83" s="68" t="s">
        <v>88</v>
      </c>
    </row>
    <row r="84" spans="25:33" ht="14.25" thickBot="1" thickTop="1">
      <c r="Y84" s="78"/>
      <c r="Z84" s="81">
        <v>60</v>
      </c>
      <c r="AA84" s="73">
        <v>42</v>
      </c>
      <c r="AB84" s="73">
        <v>0.7</v>
      </c>
      <c r="AC84" s="73">
        <v>12.55677966101695</v>
      </c>
      <c r="AD84" s="73">
        <v>17.938256658595645</v>
      </c>
      <c r="AE84" s="73">
        <f>AD84*59</f>
        <v>1058.3571428571431</v>
      </c>
      <c r="AF84" s="80">
        <f>SQRT((2*AE84))-SQRT((2*59)-1)</f>
        <v>35.19110949366399</v>
      </c>
      <c r="AG84" s="69"/>
    </row>
    <row r="85" spans="26:32" ht="13.5" thickTop="1">
      <c r="Z85" s="31"/>
      <c r="AA85" s="31"/>
      <c r="AB85" s="31"/>
      <c r="AC85" s="31"/>
      <c r="AD85" s="31"/>
      <c r="AE85" s="31"/>
      <c r="AF85" s="31"/>
    </row>
    <row r="86" spans="26:32" ht="13.5" thickBot="1">
      <c r="Z86" s="31"/>
      <c r="AA86" s="31"/>
      <c r="AB86" s="31"/>
      <c r="AC86" s="31"/>
      <c r="AD86" s="31"/>
      <c r="AE86" s="31"/>
      <c r="AF86" s="31"/>
    </row>
    <row r="87" spans="25:33" ht="15.75" thickBot="1" thickTop="1">
      <c r="Y87" s="75" t="s">
        <v>7</v>
      </c>
      <c r="Z87" s="84" t="s">
        <v>84</v>
      </c>
      <c r="AA87" s="61" t="s">
        <v>85</v>
      </c>
      <c r="AB87" s="61" t="s">
        <v>86</v>
      </c>
      <c r="AC87" s="61" t="s">
        <v>89</v>
      </c>
      <c r="AD87" s="61" t="s">
        <v>87</v>
      </c>
      <c r="AE87" s="61" t="s">
        <v>90</v>
      </c>
      <c r="AF87" s="62" t="s">
        <v>11</v>
      </c>
      <c r="AG87" s="82" t="s">
        <v>91</v>
      </c>
    </row>
    <row r="88" spans="25:33" ht="14.25" thickBot="1" thickTop="1">
      <c r="Y88" s="76"/>
      <c r="Z88" s="85">
        <v>60</v>
      </c>
      <c r="AA88" s="73">
        <f>SUM(AA29:AA87)</f>
        <v>630.788399980961</v>
      </c>
      <c r="AB88" s="73">
        <v>0.029166666666666667</v>
      </c>
      <c r="AC88" s="73">
        <v>0.019262005649717515</v>
      </c>
      <c r="AD88" s="73">
        <v>0.660411622276029</v>
      </c>
      <c r="AE88" s="73">
        <f>AD88*59</f>
        <v>38.96428571428571</v>
      </c>
      <c r="AF88" s="80">
        <f>SQRT((2*AE88))-SQRT((2*59)-1)</f>
        <v>-1.9889377328278233</v>
      </c>
      <c r="AG88" s="83"/>
    </row>
    <row r="89" ht="13.5" thickTop="1"/>
  </sheetData>
  <mergeCells count="25">
    <mergeCell ref="AG75:AG76"/>
    <mergeCell ref="Y79:Y80"/>
    <mergeCell ref="Y83:Y84"/>
    <mergeCell ref="Y87:Y88"/>
    <mergeCell ref="AG79:AG80"/>
    <mergeCell ref="AG83:AG84"/>
    <mergeCell ref="AG87:AG88"/>
    <mergeCell ref="Y37:Y46"/>
    <mergeCell ref="Y47:Y56"/>
    <mergeCell ref="Y57:Y66"/>
    <mergeCell ref="Y75:Y76"/>
    <mergeCell ref="AC5:AC6"/>
    <mergeCell ref="Y7:Y16"/>
    <mergeCell ref="Y17:Y26"/>
    <mergeCell ref="Y27:Y36"/>
    <mergeCell ref="D6:E6"/>
    <mergeCell ref="I6:J6"/>
    <mergeCell ref="N6:O6"/>
    <mergeCell ref="C7:G7"/>
    <mergeCell ref="H7:L7"/>
    <mergeCell ref="M7:Q7"/>
    <mergeCell ref="Z5:Z6"/>
    <mergeCell ref="AA5:AA6"/>
    <mergeCell ref="AB5:AB6"/>
    <mergeCell ref="R7:V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Joana Alves</cp:lastModifiedBy>
  <dcterms:created xsi:type="dcterms:W3CDTF">2006-06-22T13:11:38Z</dcterms:created>
  <dcterms:modified xsi:type="dcterms:W3CDTF">2006-06-22T15:28:40Z</dcterms:modified>
  <cp:category/>
  <cp:version/>
  <cp:contentType/>
  <cp:contentStatus/>
</cp:coreProperties>
</file>