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1"/>
  </bookViews>
  <sheets>
    <sheet name="Folha2" sheetId="1" r:id="rId1"/>
    <sheet name="Folha1" sheetId="2" r:id="rId2"/>
    <sheet name="turma D" sheetId="3" r:id="rId3"/>
    <sheet name="turma G" sheetId="4" r:id="rId4"/>
    <sheet name="turma H" sheetId="5" r:id="rId5"/>
    <sheet name="turma A" sheetId="6" r:id="rId6"/>
    <sheet name="turma J" sheetId="7" r:id="rId7"/>
  </sheets>
  <definedNames/>
  <calcPr fullCalcOnLoad="1"/>
</workbook>
</file>

<file path=xl/sharedStrings.xml><?xml version="1.0" encoding="utf-8"?>
<sst xmlns="http://schemas.openxmlformats.org/spreadsheetml/2006/main" count="1058" uniqueCount="223">
  <si>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</si>
  <si>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</si>
  <si>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</si>
  <si>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</si>
  <si>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</si>
  <si>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</si>
  <si>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</si>
  <si>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</si>
  <si>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</si>
  <si>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</si>
  <si>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</si>
  <si>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</si>
  <si>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</si>
  <si>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</si>
  <si>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</si>
  <si>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</si>
  <si>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</si>
  <si>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</si>
  <si>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</si>
  <si>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</si>
  <si>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</si>
  <si>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</si>
  <si>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</si>
  <si>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</si>
  <si>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</si>
  <si>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</si>
  <si>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</si>
  <si>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</si>
  <si>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</si>
  <si>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</si>
  <si>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</si>
  <si>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</si>
  <si>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</si>
  <si>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</si>
  <si>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</si>
  <si>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</si>
  <si>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</si>
  <si>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</si>
  <si>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</si>
  <si>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</si>
  <si>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</si>
  <si>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</si>
  <si>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</si>
  <si>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</si>
  <si>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</si>
  <si>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</si>
  <si>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</si>
  <si>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</si>
  <si>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</si>
  <si>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</si>
  <si>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</si>
  <si>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</si>
  <si>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</si>
  <si>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</si>
  <si>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</si>
  <si>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</si>
  <si>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</si>
  <si>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</si>
  <si>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</si>
  <si>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</si>
  <si>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</si>
  <si>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</si>
  <si>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</si>
  <si>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</si>
  <si>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</si>
  <si>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</si>
  <si>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</si>
  <si>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</si>
  <si>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</si>
  <si>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</si>
  <si>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</si>
  <si>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</si>
  <si>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</si>
  <si>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</si>
  <si>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</si>
  <si>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</si>
  <si>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</si>
  <si>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</si>
  <si>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</si>
  <si>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</si>
  <si>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</si>
  <si>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</si>
  <si>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</si>
  <si>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</si>
  <si>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</si>
  <si>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</si>
  <si>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</si>
  <si>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</si>
  <si>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</si>
  <si>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</si>
  <si>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</si>
  <si>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</si>
  <si>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</si>
  <si>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</si>
  <si>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</si>
  <si>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</si>
  <si>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</si>
  <si>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</si>
  <si>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</si>
  <si>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</si>
  <si>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</si>
  <si>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</si>
  <si>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</si>
  <si>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</si>
  <si>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</si>
  <si>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</si>
  <si>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</si>
  <si>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</si>
  <si>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</si>
  <si>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</si>
  <si>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</si>
  <si>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</si>
  <si>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</si>
  <si>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</si>
  <si>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</si>
  <si>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</si>
  <si>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</si>
  <si>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</si>
  <si>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</si>
  <si>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</si>
  <si>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</si>
  <si>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</si>
  <si>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</si>
  <si>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</si>
  <si>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</si>
  <si>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</si>
  <si>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</si>
  <si>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</si>
  <si>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</si>
  <si>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</si>
  <si>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</si>
  <si>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</si>
  <si>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</si>
  <si>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</si>
  <si>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</si>
  <si>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</si>
  <si>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</si>
  <si>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</si>
  <si>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</si>
  <si>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</si>
  <si>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</si>
  <si>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</si>
  <si>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</si>
  <si>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</si>
  <si>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</si>
  <si>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</si>
  <si>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</si>
  <si>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</si>
  <si>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</si>
  <si>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</si>
  <si>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</si>
  <si>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</si>
  <si>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</si>
  <si>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</si>
  <si>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</si>
  <si>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</si>
  <si>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</si>
  <si>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</si>
  <si>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</si>
  <si>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</si>
  <si>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</si>
  <si>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</si>
  <si>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</si>
  <si>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</si>
  <si>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</si>
  <si>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</si>
  <si>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</si>
  <si>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</si>
  <si>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</si>
  <si>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</si>
  <si>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</si>
  <si>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</si>
  <si>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</si>
  <si>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</si>
  <si>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</si>
  <si>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</si>
  <si>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</si>
  <si>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</si>
  <si>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</si>
  <si>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</si>
  <si>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</si>
  <si>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</si>
  <si>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</si>
  <si>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</si>
  <si>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 xml:space="preserve">Sim </t>
  </si>
  <si>
    <t>nº alunos</t>
  </si>
  <si>
    <t xml:space="preserve">sim </t>
  </si>
  <si>
    <t>sim raça</t>
  </si>
  <si>
    <t>sim religião</t>
  </si>
  <si>
    <t>sim caracterisricas fisicas</t>
  </si>
  <si>
    <t>Sofreu discriminação</t>
  </si>
  <si>
    <t>Estatistica da Trurma</t>
  </si>
  <si>
    <t>Caracterisaticas fisicas</t>
  </si>
  <si>
    <t>Observou  discriminação</t>
  </si>
  <si>
    <t>Sim tribalismo</t>
  </si>
  <si>
    <t>sim Tribalismo</t>
  </si>
  <si>
    <t>características/doenças</t>
  </si>
  <si>
    <t>Obserou discriminação de que tipo</t>
  </si>
  <si>
    <t>Identificação da turma j</t>
  </si>
  <si>
    <t>guiniense</t>
  </si>
  <si>
    <t>cabo-verdiano</t>
  </si>
  <si>
    <t xml:space="preserve">                </t>
  </si>
  <si>
    <t xml:space="preserve">                  </t>
  </si>
  <si>
    <t>Sim raça</t>
  </si>
  <si>
    <t>Sim religião</t>
  </si>
  <si>
    <t>Sim Raça</t>
  </si>
  <si>
    <t>Sim características fisicas</t>
  </si>
  <si>
    <t>Características fisicas</t>
  </si>
  <si>
    <t xml:space="preserve">Sim raça </t>
  </si>
  <si>
    <t>Observou Discriminação</t>
  </si>
  <si>
    <t>Sim Tribalismo</t>
  </si>
  <si>
    <t>Caracteristicas fisicas/def.motora</t>
  </si>
  <si>
    <t>Maculino</t>
  </si>
  <si>
    <t>Freack</t>
  </si>
  <si>
    <t>Características físicas</t>
  </si>
  <si>
    <t>Sofreu Discriminação</t>
  </si>
  <si>
    <t>Sim Religião</t>
  </si>
  <si>
    <t>nº aluno</t>
  </si>
  <si>
    <t>Sim caracteristicas fisicas</t>
  </si>
  <si>
    <t>Sim, Religião</t>
  </si>
  <si>
    <t>Sim, Raça</t>
  </si>
  <si>
    <t>Sim, Tribalismo</t>
  </si>
  <si>
    <t>Sim características físicas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</si>
</sst>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43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1" xfId="0" applyBorder="1" applyAlignment="1">
      <alignment horizontal="right"/>
    </xf>
    <xf numFmtId="167" fontId="0" fillId="0" borderId="43" xfId="0" applyNumberFormat="1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6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12" borderId="42" xfId="0" applyFill="1" applyBorder="1" applyAlignment="1">
      <alignment/>
    </xf>
    <xf numFmtId="167" fontId="0" fillId="0" borderId="46" xfId="0" applyNumberForma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13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left" vertical="center"/>
    </xf>
    <xf numFmtId="0" fontId="2" fillId="5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6" borderId="27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2" borderId="39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8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42" xfId="0" applyFill="1" applyBorder="1" applyAlignment="1">
      <alignment/>
    </xf>
    <xf numFmtId="0" fontId="2" fillId="14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6" borderId="25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14" borderId="39" xfId="0" applyFill="1" applyBorder="1" applyAlignment="1">
      <alignment/>
    </xf>
    <xf numFmtId="0" fontId="0" fillId="8" borderId="39" xfId="0" applyFill="1" applyBorder="1" applyAlignment="1">
      <alignment/>
    </xf>
    <xf numFmtId="0" fontId="2" fillId="0" borderId="39" xfId="0" applyFont="1" applyBorder="1" applyAlignment="1">
      <alignment/>
    </xf>
    <xf numFmtId="0" fontId="2" fillId="11" borderId="39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0" fillId="15" borderId="39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3" borderId="39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4670390"/>
        <c:axId val="42033511"/>
      </c:bar3DChart>
      <c:catAx>
        <c:axId val="467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33511"/>
        <c:crosses val="autoZero"/>
        <c:auto val="1"/>
        <c:lblOffset val="100"/>
        <c:noMultiLvlLbl val="0"/>
      </c:catAx>
      <c:valAx>
        <c:axId val="42033511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3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15463380"/>
        <c:axId val="4952693"/>
      </c:barChart>
      <c:catAx>
        <c:axId val="1546338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44574238"/>
        <c:axId val="65623823"/>
      </c:barChart>
      <c:catAx>
        <c:axId val="4457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23823"/>
        <c:crosses val="autoZero"/>
        <c:auto val="1"/>
        <c:lblOffset val="100"/>
        <c:noMultiLvlLbl val="0"/>
      </c:catAx>
      <c:valAx>
        <c:axId val="6562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7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53743496"/>
        <c:axId val="13929417"/>
      </c:barChart>
      <c:catAx>
        <c:axId val="5374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29417"/>
        <c:crosses val="autoZero"/>
        <c:auto val="1"/>
        <c:lblOffset val="100"/>
        <c:noMultiLvlLbl val="0"/>
      </c:catAx>
      <c:valAx>
        <c:axId val="1392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4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58255890"/>
        <c:axId val="54540963"/>
      </c:barChart>
      <c:catAx>
        <c:axId val="582558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5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21106620"/>
        <c:axId val="55741853"/>
      </c:barChart>
      <c:catAx>
        <c:axId val="21106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41853"/>
        <c:crosses val="autoZero"/>
        <c:auto val="1"/>
        <c:lblOffset val="100"/>
        <c:noMultiLvlLbl val="0"/>
      </c:catAx>
      <c:valAx>
        <c:axId val="55741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06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'turma D'!$B$206:$B$209</c:f>
              <c:strCache/>
            </c:strRef>
          </c:cat>
          <c:val>
            <c:numRef>
              <c:f>'turma D'!$D$206:$D$209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175"/>
          <c:w val="0.74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G'!$F$9</c:f>
              <c:numCache>
                <c:ptCount val="1"/>
                <c:pt idx="0">
                  <c:v>0</c:v>
                </c:pt>
              </c:numCache>
            </c:numRef>
          </c:val>
        </c:ser>
        <c:axId val="31914630"/>
        <c:axId val="18796215"/>
      </c:barChart>
      <c:catAx>
        <c:axId val="31914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96215"/>
        <c:crosses val="autoZero"/>
        <c:auto val="1"/>
        <c:lblOffset val="100"/>
        <c:noMultiLvlLbl val="0"/>
      </c:catAx>
      <c:valAx>
        <c:axId val="187962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46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685"/>
          <c:w val="0.212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G'!$E$36</c:f>
              <c:numCache>
                <c:ptCount val="1"/>
                <c:pt idx="0">
                  <c:v>0</c:v>
                </c:pt>
              </c:numCache>
            </c:numRef>
          </c:val>
        </c:ser>
        <c:axId val="34948208"/>
        <c:axId val="46098417"/>
      </c:barChart>
      <c:catAx>
        <c:axId val="3494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98417"/>
        <c:crosses val="autoZero"/>
        <c:auto val="1"/>
        <c:lblOffset val="100"/>
        <c:noMultiLvlLbl val="0"/>
      </c:catAx>
      <c:valAx>
        <c:axId val="460984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8208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Guineense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G'!$E$64</c:f>
              <c:numCache>
                <c:ptCount val="1"/>
                <c:pt idx="0">
                  <c:v>0</c:v>
                </c:pt>
              </c:numCache>
            </c:numRef>
          </c:val>
        </c:ser>
        <c:axId val="12232570"/>
        <c:axId val="42984267"/>
      </c:barChart>
      <c:catAx>
        <c:axId val="12232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84267"/>
        <c:crosses val="autoZero"/>
        <c:auto val="1"/>
        <c:lblOffset val="100"/>
        <c:noMultiLvlLbl val="0"/>
      </c:catAx>
      <c:valAx>
        <c:axId val="4298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2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G'!$E$90</c:f>
              <c:numCache>
                <c:ptCount val="1"/>
                <c:pt idx="0">
                  <c:v>0</c:v>
                </c:pt>
              </c:numCache>
            </c:numRef>
          </c:val>
        </c:ser>
        <c:axId val="51314084"/>
        <c:axId val="59173573"/>
      </c:barChart>
      <c:catAx>
        <c:axId val="51314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3573"/>
        <c:crosses val="autoZero"/>
        <c:auto val="1"/>
        <c:lblOffset val="100"/>
        <c:noMultiLvlLbl val="0"/>
      </c:catAx>
      <c:val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14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G'!$D$118</c:f>
              <c:numCache>
                <c:ptCount val="1"/>
                <c:pt idx="0">
                  <c:v>0</c:v>
                </c:pt>
              </c:numCache>
            </c:numRef>
          </c:val>
        </c:ser>
        <c:axId val="62800110"/>
        <c:axId val="28330079"/>
      </c:barChart>
      <c:catAx>
        <c:axId val="62800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30079"/>
        <c:crosses val="autoZero"/>
        <c:auto val="1"/>
        <c:lblOffset val="100"/>
        <c:noMultiLvlLbl val="0"/>
      </c:catAx>
      <c:valAx>
        <c:axId val="283300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01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Gótico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G'!$D$147</c:f>
              <c:numCache>
                <c:ptCount val="1"/>
                <c:pt idx="0">
                  <c:v>0</c:v>
                </c:pt>
              </c:numCache>
            </c:numRef>
          </c:val>
        </c:ser>
        <c:axId val="53644120"/>
        <c:axId val="13035033"/>
      </c:barChart>
      <c:catAx>
        <c:axId val="53644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35033"/>
        <c:crosses val="autoZero"/>
        <c:auto val="1"/>
        <c:lblOffset val="100"/>
        <c:noMultiLvlLbl val="0"/>
      </c:catAx>
      <c:valAx>
        <c:axId val="130350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44120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G'!$D$173</c:f>
              <c:numCache>
                <c:ptCount val="1"/>
                <c:pt idx="0">
                  <c:v>0</c:v>
                </c:pt>
              </c:numCache>
            </c:numRef>
          </c:val>
        </c:ser>
        <c:axId val="50206434"/>
        <c:axId val="49204723"/>
      </c:barChart>
      <c:catAx>
        <c:axId val="50206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4723"/>
        <c:crosses val="autoZero"/>
        <c:auto val="1"/>
        <c:lblOffset val="100"/>
        <c:noMultiLvlLbl val="0"/>
      </c:catAx>
      <c:valAx>
        <c:axId val="492047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06434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G'!$D$226:$D$227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H'!$D$22</c:f>
              <c:numCache>
                <c:ptCount val="1"/>
                <c:pt idx="0">
                  <c:v>0</c:v>
                </c:pt>
              </c:numCache>
            </c:numRef>
          </c:val>
        </c:ser>
        <c:axId val="40189324"/>
        <c:axId val="26159597"/>
      </c:barChart>
      <c:catAx>
        <c:axId val="40189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6159597"/>
        <c:crosses val="autoZero"/>
        <c:auto val="1"/>
        <c:lblOffset val="100"/>
        <c:noMultiLvlLbl val="0"/>
      </c:catAx>
      <c:valAx>
        <c:axId val="261595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89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H'!$D$50</c:f>
              <c:numCache>
                <c:ptCount val="1"/>
                <c:pt idx="0">
                  <c:v>0</c:v>
                </c:pt>
              </c:numCache>
            </c:numRef>
          </c:val>
        </c:ser>
        <c:axId val="34109782"/>
        <c:axId val="38552583"/>
      </c:barChart>
      <c:catAx>
        <c:axId val="34109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9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H'!$D$76</c:f>
              <c:numCache>
                <c:ptCount val="1"/>
                <c:pt idx="0">
                  <c:v>0</c:v>
                </c:pt>
              </c:numCache>
            </c:numRef>
          </c:val>
        </c:ser>
        <c:axId val="11428928"/>
        <c:axId val="35751489"/>
      </c:barChart>
      <c:catAx>
        <c:axId val="11428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H'!$D$102</c:f>
              <c:numCache>
                <c:ptCount val="1"/>
                <c:pt idx="0">
                  <c:v>0</c:v>
                </c:pt>
              </c:numCache>
            </c:numRef>
          </c:val>
        </c:ser>
        <c:axId val="53327946"/>
        <c:axId val="10189467"/>
      </c:barChart>
      <c:catAx>
        <c:axId val="53327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27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H'!$D$130</c:f>
              <c:numCache>
                <c:ptCount val="1"/>
                <c:pt idx="0">
                  <c:v>0</c:v>
                </c:pt>
              </c:numCache>
            </c:numRef>
          </c:val>
        </c:ser>
        <c:axId val="24596340"/>
        <c:axId val="20040469"/>
      </c:barChart>
      <c:catAx>
        <c:axId val="24596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0040469"/>
        <c:crosses val="autoZero"/>
        <c:auto val="1"/>
        <c:lblOffset val="100"/>
        <c:noMultiLvlLbl val="0"/>
      </c:catAx>
      <c:valAx>
        <c:axId val="200404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63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H'!$D$158</c:f>
              <c:numCache>
                <c:ptCount val="1"/>
                <c:pt idx="0">
                  <c:v>0</c:v>
                </c:pt>
              </c:numCache>
            </c:numRef>
          </c:val>
        </c:ser>
        <c:axId val="46146494"/>
        <c:axId val="12665263"/>
      </c:barChart>
      <c:catAx>
        <c:axId val="46146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665263"/>
        <c:crosses val="autoZero"/>
        <c:auto val="1"/>
        <c:lblOffset val="100"/>
        <c:noMultiLvlLbl val="0"/>
      </c:catAx>
      <c:valAx>
        <c:axId val="126652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649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H'!$D$185</c:f>
              <c:numCache>
                <c:ptCount val="1"/>
                <c:pt idx="0">
                  <c:v>0</c:v>
                </c:pt>
              </c:numCache>
            </c:numRef>
          </c:val>
        </c:ser>
        <c:axId val="46878504"/>
        <c:axId val="19253353"/>
      </c:barChart>
      <c:catAx>
        <c:axId val="46878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253353"/>
        <c:crosses val="autoZero"/>
        <c:auto val="1"/>
        <c:lblOffset val="100"/>
        <c:noMultiLvlLbl val="0"/>
      </c:catAx>
      <c:valAx>
        <c:axId val="1925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2"/>
          <c:w val="0.419"/>
          <c:h val="0.679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H'!$B$209:$B$211</c:f>
              <c:strCache/>
            </c:strRef>
          </c:cat>
          <c:val>
            <c:numRef>
              <c:f>'turma H'!$C$209:$C$211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H'!$B$231:$B$234</c:f>
              <c:strCache/>
            </c:strRef>
          </c:cat>
          <c:val>
            <c:numRef>
              <c:f>'turma H'!$D$231:$D$234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A'!$D$31</c:f>
              <c:numCache>
                <c:ptCount val="1"/>
                <c:pt idx="0">
                  <c:v>0</c:v>
                </c:pt>
              </c:numCache>
            </c:numRef>
          </c:val>
        </c:ser>
        <c:axId val="39062450"/>
        <c:axId val="16017731"/>
      </c:barChart>
      <c:catAx>
        <c:axId val="3906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17731"/>
        <c:crosses val="autoZero"/>
        <c:auto val="1"/>
        <c:lblOffset val="100"/>
        <c:noMultiLvlLbl val="0"/>
      </c:catAx>
      <c:valAx>
        <c:axId val="160177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6245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A'!$D$58</c:f>
              <c:numCache>
                <c:ptCount val="1"/>
                <c:pt idx="0">
                  <c:v>0</c:v>
                </c:pt>
              </c:numCache>
            </c:numRef>
          </c:val>
        </c:ser>
        <c:axId val="9941852"/>
        <c:axId val="22367805"/>
      </c:barChart>
      <c:catAx>
        <c:axId val="994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67805"/>
        <c:crosses val="autoZero"/>
        <c:auto val="1"/>
        <c:lblOffset val="100"/>
        <c:noMultiLvlLbl val="0"/>
      </c:catAx>
      <c:valAx>
        <c:axId val="2236780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994185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7945"/>
          <c:h val="0.706"/>
        </c:manualLayout>
      </c:layout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A'!$D$85</c:f>
              <c:numCache>
                <c:ptCount val="1"/>
                <c:pt idx="0">
                  <c:v>0</c:v>
                </c:pt>
              </c:numCache>
            </c:numRef>
          </c:val>
        </c:ser>
        <c:axId val="67092518"/>
        <c:axId val="66961751"/>
      </c:barChart>
      <c:catAx>
        <c:axId val="6709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61751"/>
        <c:crosses val="autoZero"/>
        <c:auto val="1"/>
        <c:lblOffset val="100"/>
        <c:noMultiLvlLbl val="0"/>
      </c:catAx>
      <c:valAx>
        <c:axId val="6696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2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A'!$D$110</c:f>
              <c:numCache>
                <c:ptCount val="1"/>
                <c:pt idx="0">
                  <c:v>0</c:v>
                </c:pt>
              </c:numCache>
            </c:numRef>
          </c:val>
        </c:ser>
        <c:axId val="65784848"/>
        <c:axId val="55192721"/>
      </c:barChart>
      <c:catAx>
        <c:axId val="65784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92721"/>
        <c:crosses val="autoZero"/>
        <c:auto val="1"/>
        <c:lblOffset val="100"/>
        <c:noMultiLvlLbl val="0"/>
      </c:catAx>
      <c:val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84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Budista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A'!$D$138</c:f>
              <c:numCache>
                <c:ptCount val="1"/>
                <c:pt idx="0">
                  <c:v>0</c:v>
                </c:pt>
              </c:numCache>
            </c:numRef>
          </c:val>
        </c:ser>
        <c:axId val="26972442"/>
        <c:axId val="41425387"/>
      </c:barChart>
      <c:catAx>
        <c:axId val="26972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25387"/>
        <c:crosses val="autoZero"/>
        <c:auto val="1"/>
        <c:lblOffset val="100"/>
        <c:noMultiLvlLbl val="0"/>
      </c:catAx>
      <c:valAx>
        <c:axId val="41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2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75"/>
          <c:w val="0.74475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v>Freack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Beto/Dread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Ne 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A'!$D$168</c:f>
              <c:numCache>
                <c:ptCount val="1"/>
                <c:pt idx="0">
                  <c:v>0</c:v>
                </c:pt>
              </c:numCache>
            </c:numRef>
          </c:val>
        </c:ser>
        <c:axId val="37284164"/>
        <c:axId val="13157"/>
      </c:barChart>
      <c:catAx>
        <c:axId val="372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157"/>
        <c:crosses val="autoZero"/>
        <c:auto val="1"/>
        <c:lblOffset val="100"/>
        <c:noMultiLvlLbl val="0"/>
      </c:catAx>
      <c:valAx>
        <c:axId val="131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841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A'!$D$194</c:f>
              <c:numCache>
                <c:ptCount val="1"/>
                <c:pt idx="0">
                  <c:v>0</c:v>
                </c:pt>
              </c:numCache>
            </c:numRef>
          </c:val>
        </c:ser>
        <c:axId val="118414"/>
        <c:axId val="1065727"/>
      </c:barChart>
      <c:catAx>
        <c:axId val="118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727"/>
        <c:crosses val="autoZero"/>
        <c:auto val="1"/>
        <c:lblOffset val="100"/>
        <c:noMultiLvlLbl val="0"/>
      </c:catAx>
      <c:valAx>
        <c:axId val="10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75"/>
          <c:w val="0.4885"/>
          <c:h val="0.61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A'!$B$219:$B$222</c:f>
              <c:strCache/>
            </c:strRef>
          </c:cat>
          <c:val>
            <c:numRef>
              <c:f>'turma A'!$D$219:$D$222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55"/>
          <c:w val="0.37775"/>
          <c:h val="0.610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A'!$B$244:$B$248</c:f>
              <c:strCache/>
            </c:strRef>
          </c:cat>
          <c:val>
            <c:numRef>
              <c:f>'turma A'!$D$244:$D$248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18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J'!$D$42</c:f>
              <c:numCache>
                <c:ptCount val="1"/>
                <c:pt idx="0">
                  <c:v>0</c:v>
                </c:pt>
              </c:numCache>
            </c:numRef>
          </c:val>
        </c:ser>
        <c:axId val="9591544"/>
        <c:axId val="19215033"/>
      </c:barChart>
      <c:catAx>
        <c:axId val="95915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215033"/>
        <c:crosses val="autoZero"/>
        <c:auto val="1"/>
        <c:lblOffset val="100"/>
        <c:noMultiLvlLbl val="0"/>
      </c:catAx>
      <c:valAx>
        <c:axId val="192150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1544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Caboverdianos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J'!$D$70</c:f>
              <c:numCache>
                <c:ptCount val="1"/>
                <c:pt idx="0">
                  <c:v>0</c:v>
                </c:pt>
              </c:numCache>
            </c:numRef>
          </c:val>
        </c:ser>
        <c:axId val="38717570"/>
        <c:axId val="12913811"/>
      </c:barChart>
      <c:catAx>
        <c:axId val="38717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913811"/>
        <c:crosses val="autoZero"/>
        <c:auto val="1"/>
        <c:lblOffset val="100"/>
        <c:noMultiLvlLbl val="0"/>
      </c:catAx>
      <c:valAx>
        <c:axId val="129138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757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J'!$D$97</c:f>
              <c:numCache>
                <c:ptCount val="1"/>
                <c:pt idx="0">
                  <c:v>0</c:v>
                </c:pt>
              </c:numCache>
            </c:numRef>
          </c:val>
        </c:ser>
        <c:axId val="49115436"/>
        <c:axId val="39385741"/>
      </c:barChart>
      <c:catAx>
        <c:axId val="49115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9385741"/>
        <c:crosses val="autoZero"/>
        <c:auto val="1"/>
        <c:lblOffset val="100"/>
        <c:noMultiLvlLbl val="0"/>
      </c:catAx>
      <c:valAx>
        <c:axId val="3938574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11543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J'!$C$121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J'!$D$122</c:f>
              <c:numCache>
                <c:ptCount val="1"/>
                <c:pt idx="0">
                  <c:v>0</c:v>
                </c:pt>
              </c:numCache>
            </c:numRef>
          </c:val>
        </c:ser>
        <c:axId val="18927350"/>
        <c:axId val="36128423"/>
      </c:barChart>
      <c:catAx>
        <c:axId val="189273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128423"/>
        <c:crosses val="autoZero"/>
        <c:auto val="1"/>
        <c:lblOffset val="100"/>
        <c:noMultiLvlLbl val="0"/>
      </c:catAx>
      <c:valAx>
        <c:axId val="3612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2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Freak/surfista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J'!$D$150</c:f>
              <c:numCache>
                <c:ptCount val="1"/>
                <c:pt idx="0">
                  <c:v>0</c:v>
                </c:pt>
              </c:numCache>
            </c:numRef>
          </c:val>
        </c:ser>
        <c:axId val="56720352"/>
        <c:axId val="40721121"/>
      </c:barChart>
      <c:catAx>
        <c:axId val="567203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721121"/>
        <c:crosses val="autoZero"/>
        <c:auto val="1"/>
        <c:lblOffset val="100"/>
        <c:noMultiLvlLbl val="0"/>
      </c:catAx>
      <c:valAx>
        <c:axId val="407211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035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J'!$D$176</c:f>
              <c:numCache>
                <c:ptCount val="1"/>
                <c:pt idx="0">
                  <c:v>0</c:v>
                </c:pt>
              </c:numCache>
            </c:numRef>
          </c:val>
        </c:ser>
        <c:axId val="30945770"/>
        <c:axId val="10076475"/>
      </c:barChart>
      <c:catAx>
        <c:axId val="30945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076475"/>
        <c:crosses val="autoZero"/>
        <c:auto val="1"/>
        <c:lblOffset val="100"/>
        <c:noMultiLvlLbl val="0"/>
      </c:catAx>
      <c:valAx>
        <c:axId val="100764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4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J'!$D$12</c:f>
              <c:numCache>
                <c:ptCount val="1"/>
                <c:pt idx="0">
                  <c:v>0</c:v>
                </c:pt>
              </c:numCache>
            </c:numRef>
          </c:val>
        </c:ser>
        <c:axId val="23579412"/>
        <c:axId val="10888117"/>
      </c:barChart>
      <c:catAx>
        <c:axId val="23579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Género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0888117"/>
        <c:crosses val="autoZero"/>
        <c:auto val="1"/>
        <c:lblOffset val="100"/>
        <c:noMultiLvlLbl val="0"/>
      </c:catAx>
      <c:valAx>
        <c:axId val="1088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9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J'!$B$201:$B$203</c:f>
              <c:strCache/>
            </c:strRef>
          </c:cat>
          <c:val>
            <c:numRef>
              <c:f>'turma J'!$C$201:$C$203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175"/>
          <c:w val="0.385"/>
          <c:h val="0.623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J'!$B$229:$B$232</c:f>
              <c:strCache/>
            </c:strRef>
          </c:cat>
          <c:val>
            <c:numRef>
              <c:f>'turma J'!$C$229:$C$232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Folha1!$AI$3:$AJ$3</c:f>
              <c:strCache/>
            </c:strRef>
          </c:cat>
          <c:val>
            <c:numRef>
              <c:f>Folha1!$AI$90:$AJ$90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Folha1!$BD$3:$BH$3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42757280"/>
        <c:axId val="49271201"/>
      </c:barChart>
      <c:catAx>
        <c:axId val="427572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9271201"/>
        <c:crosses val="autoZero"/>
        <c:auto val="1"/>
        <c:lblOffset val="100"/>
        <c:noMultiLvlLbl val="0"/>
      </c:catAx>
      <c:valAx>
        <c:axId val="49271201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4275728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40787626"/>
        <c:axId val="31544315"/>
      </c:barChart>
      <c:catAx>
        <c:axId val="407876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1544315"/>
        <c:crosses val="autoZero"/>
        <c:auto val="1"/>
        <c:lblOffset val="100"/>
        <c:noMultiLvlLbl val="0"/>
      </c:catAx>
      <c:valAx>
        <c:axId val="3154431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0787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934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9340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934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35950"/>
        <a:ext cx="59340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6136600"/>
        <a:ext cx="59340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5</xdr:col>
      <xdr:colOff>142875</xdr:colOff>
      <xdr:row>199</xdr:row>
      <xdr:rowOff>47625</xdr:rowOff>
    </xdr:to>
    <xdr:graphicFrame>
      <xdr:nvGraphicFramePr>
        <xdr:cNvPr id="7" name="Chart 10"/>
        <xdr:cNvGraphicFramePr/>
      </xdr:nvGraphicFramePr>
      <xdr:xfrm>
        <a:off x="666750" y="30527625"/>
        <a:ext cx="4867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212</xdr:row>
      <xdr:rowOff>9525</xdr:rowOff>
    </xdr:from>
    <xdr:to>
      <xdr:col>4</xdr:col>
      <xdr:colOff>323850</xdr:colOff>
      <xdr:row>226</xdr:row>
      <xdr:rowOff>28575</xdr:rowOff>
    </xdr:to>
    <xdr:graphicFrame>
      <xdr:nvGraphicFramePr>
        <xdr:cNvPr id="8" name="Chart 12"/>
        <xdr:cNvGraphicFramePr/>
      </xdr:nvGraphicFramePr>
      <xdr:xfrm>
        <a:off x="200025" y="35366325"/>
        <a:ext cx="49053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6</xdr:col>
      <xdr:colOff>57150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238375"/>
        <a:ext cx="5686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40</xdr:row>
      <xdr:rowOff>142875</xdr:rowOff>
    </xdr:from>
    <xdr:to>
      <xdr:col>5</xdr:col>
      <xdr:colOff>504825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561975" y="6829425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19050</xdr:rowOff>
    </xdr:from>
    <xdr:to>
      <xdr:col>6</xdr:col>
      <xdr:colOff>142875</xdr:colOff>
      <xdr:row>84</xdr:row>
      <xdr:rowOff>123825</xdr:rowOff>
    </xdr:to>
    <xdr:graphicFrame>
      <xdr:nvGraphicFramePr>
        <xdr:cNvPr id="3" name="Chart 5"/>
        <xdr:cNvGraphicFramePr/>
      </xdr:nvGraphicFramePr>
      <xdr:xfrm>
        <a:off x="247650" y="11353800"/>
        <a:ext cx="6172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93</xdr:row>
      <xdr:rowOff>114300</xdr:rowOff>
    </xdr:from>
    <xdr:to>
      <xdr:col>6</xdr:col>
      <xdr:colOff>342900</xdr:colOff>
      <xdr:row>110</xdr:row>
      <xdr:rowOff>57150</xdr:rowOff>
    </xdr:to>
    <xdr:graphicFrame>
      <xdr:nvGraphicFramePr>
        <xdr:cNvPr id="4" name="Chart 6"/>
        <xdr:cNvGraphicFramePr/>
      </xdr:nvGraphicFramePr>
      <xdr:xfrm>
        <a:off x="447675" y="15601950"/>
        <a:ext cx="6172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121</xdr:row>
      <xdr:rowOff>114300</xdr:rowOff>
    </xdr:from>
    <xdr:to>
      <xdr:col>4</xdr:col>
      <xdr:colOff>609600</xdr:colOff>
      <xdr:row>137</xdr:row>
      <xdr:rowOff>133350</xdr:rowOff>
    </xdr:to>
    <xdr:graphicFrame>
      <xdr:nvGraphicFramePr>
        <xdr:cNvPr id="5" name="Chart 7"/>
        <xdr:cNvGraphicFramePr/>
      </xdr:nvGraphicFramePr>
      <xdr:xfrm>
        <a:off x="276225" y="20335875"/>
        <a:ext cx="51720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149</xdr:row>
      <xdr:rowOff>47625</xdr:rowOff>
    </xdr:from>
    <xdr:to>
      <xdr:col>4</xdr:col>
      <xdr:colOff>723900</xdr:colOff>
      <xdr:row>166</xdr:row>
      <xdr:rowOff>9525</xdr:rowOff>
    </xdr:to>
    <xdr:graphicFrame>
      <xdr:nvGraphicFramePr>
        <xdr:cNvPr id="6" name="Chart 8"/>
        <xdr:cNvGraphicFramePr/>
      </xdr:nvGraphicFramePr>
      <xdr:xfrm>
        <a:off x="342900" y="24898350"/>
        <a:ext cx="52197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504825</xdr:colOff>
      <xdr:row>176</xdr:row>
      <xdr:rowOff>0</xdr:rowOff>
    </xdr:from>
    <xdr:to>
      <xdr:col>5</xdr:col>
      <xdr:colOff>200025</xdr:colOff>
      <xdr:row>192</xdr:row>
      <xdr:rowOff>104775</xdr:rowOff>
    </xdr:to>
    <xdr:graphicFrame>
      <xdr:nvGraphicFramePr>
        <xdr:cNvPr id="7" name="Chart 9"/>
        <xdr:cNvGraphicFramePr/>
      </xdr:nvGraphicFramePr>
      <xdr:xfrm>
        <a:off x="504825" y="29365575"/>
        <a:ext cx="5362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228</xdr:row>
      <xdr:rowOff>85725</xdr:rowOff>
    </xdr:from>
    <xdr:to>
      <xdr:col>4</xdr:col>
      <xdr:colOff>609600</xdr:colOff>
      <xdr:row>245</xdr:row>
      <xdr:rowOff>19050</xdr:rowOff>
    </xdr:to>
    <xdr:graphicFrame>
      <xdr:nvGraphicFramePr>
        <xdr:cNvPr id="8" name="Chart 12"/>
        <xdr:cNvGraphicFramePr/>
      </xdr:nvGraphicFramePr>
      <xdr:xfrm>
        <a:off x="590550" y="38242875"/>
        <a:ext cx="4857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8</xdr:col>
      <xdr:colOff>180975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90525" y="386715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57150</xdr:rowOff>
    </xdr:from>
    <xdr:to>
      <xdr:col>8</xdr:col>
      <xdr:colOff>304800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514350" y="8553450"/>
        <a:ext cx="60388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95250</xdr:rowOff>
    </xdr:from>
    <xdr:to>
      <xdr:col>7</xdr:col>
      <xdr:colOff>438150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323850" y="12868275"/>
        <a:ext cx="57531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105</xdr:row>
      <xdr:rowOff>95250</xdr:rowOff>
    </xdr:from>
    <xdr:to>
      <xdr:col>7</xdr:col>
      <xdr:colOff>504825</xdr:colOff>
      <xdr:row>122</xdr:row>
      <xdr:rowOff>152400</xdr:rowOff>
    </xdr:to>
    <xdr:graphicFrame>
      <xdr:nvGraphicFramePr>
        <xdr:cNvPr id="4" name="Chart 4"/>
        <xdr:cNvGraphicFramePr/>
      </xdr:nvGraphicFramePr>
      <xdr:xfrm>
        <a:off x="390525" y="17516475"/>
        <a:ext cx="57531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132</xdr:row>
      <xdr:rowOff>9525</xdr:rowOff>
    </xdr:from>
    <xdr:to>
      <xdr:col>7</xdr:col>
      <xdr:colOff>552450</xdr:colOff>
      <xdr:row>149</xdr:row>
      <xdr:rowOff>66675</xdr:rowOff>
    </xdr:to>
    <xdr:graphicFrame>
      <xdr:nvGraphicFramePr>
        <xdr:cNvPr id="5" name="Chart 5"/>
        <xdr:cNvGraphicFramePr/>
      </xdr:nvGraphicFramePr>
      <xdr:xfrm>
        <a:off x="438150" y="21888450"/>
        <a:ext cx="57531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160</xdr:row>
      <xdr:rowOff>142875</xdr:rowOff>
    </xdr:from>
    <xdr:to>
      <xdr:col>7</xdr:col>
      <xdr:colOff>266700</xdr:colOff>
      <xdr:row>178</xdr:row>
      <xdr:rowOff>38100</xdr:rowOff>
    </xdr:to>
    <xdr:graphicFrame>
      <xdr:nvGraphicFramePr>
        <xdr:cNvPr id="6" name="Chart 6"/>
        <xdr:cNvGraphicFramePr/>
      </xdr:nvGraphicFramePr>
      <xdr:xfrm>
        <a:off x="152400" y="26641425"/>
        <a:ext cx="57531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186</xdr:row>
      <xdr:rowOff>152400</xdr:rowOff>
    </xdr:from>
    <xdr:to>
      <xdr:col>6</xdr:col>
      <xdr:colOff>495300</xdr:colOff>
      <xdr:row>204</xdr:row>
      <xdr:rowOff>47625</xdr:rowOff>
    </xdr:to>
    <xdr:graphicFrame>
      <xdr:nvGraphicFramePr>
        <xdr:cNvPr id="7" name="Chart 7"/>
        <xdr:cNvGraphicFramePr/>
      </xdr:nvGraphicFramePr>
      <xdr:xfrm>
        <a:off x="333375" y="30965775"/>
        <a:ext cx="51911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619125</xdr:colOff>
      <xdr:row>213</xdr:row>
      <xdr:rowOff>0</xdr:rowOff>
    </xdr:from>
    <xdr:to>
      <xdr:col>9</xdr:col>
      <xdr:colOff>257175</xdr:colOff>
      <xdr:row>227</xdr:row>
      <xdr:rowOff>19050</xdr:rowOff>
    </xdr:to>
    <xdr:graphicFrame>
      <xdr:nvGraphicFramePr>
        <xdr:cNvPr id="8" name="Chart 8"/>
        <xdr:cNvGraphicFramePr/>
      </xdr:nvGraphicFramePr>
      <xdr:xfrm>
        <a:off x="1228725" y="35280600"/>
        <a:ext cx="58864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235</xdr:row>
      <xdr:rowOff>104775</xdr:rowOff>
    </xdr:from>
    <xdr:to>
      <xdr:col>7</xdr:col>
      <xdr:colOff>523875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276225" y="391001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142875</xdr:rowOff>
    </xdr:from>
    <xdr:to>
      <xdr:col>8</xdr:col>
      <xdr:colOff>295275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04825" y="5591175"/>
        <a:ext cx="5638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60</xdr:row>
      <xdr:rowOff>104775</xdr:rowOff>
    </xdr:from>
    <xdr:to>
      <xdr:col>8</xdr:col>
      <xdr:colOff>142875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52425" y="10020300"/>
        <a:ext cx="5638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86</xdr:row>
      <xdr:rowOff>76200</xdr:rowOff>
    </xdr:from>
    <xdr:to>
      <xdr:col>7</xdr:col>
      <xdr:colOff>276225</xdr:colOff>
      <xdr:row>103</xdr:row>
      <xdr:rowOff>133350</xdr:rowOff>
    </xdr:to>
    <xdr:graphicFrame>
      <xdr:nvGraphicFramePr>
        <xdr:cNvPr id="3" name="Chart 3"/>
        <xdr:cNvGraphicFramePr/>
      </xdr:nvGraphicFramePr>
      <xdr:xfrm>
        <a:off x="276225" y="14297025"/>
        <a:ext cx="52387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112</xdr:row>
      <xdr:rowOff>95250</xdr:rowOff>
    </xdr:from>
    <xdr:to>
      <xdr:col>7</xdr:col>
      <xdr:colOff>428625</xdr:colOff>
      <xdr:row>129</xdr:row>
      <xdr:rowOff>152400</xdr:rowOff>
    </xdr:to>
    <xdr:graphicFrame>
      <xdr:nvGraphicFramePr>
        <xdr:cNvPr id="4" name="Chart 4"/>
        <xdr:cNvGraphicFramePr/>
      </xdr:nvGraphicFramePr>
      <xdr:xfrm>
        <a:off x="428625" y="18659475"/>
        <a:ext cx="52387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140</xdr:row>
      <xdr:rowOff>66675</xdr:rowOff>
    </xdr:from>
    <xdr:to>
      <xdr:col>7</xdr:col>
      <xdr:colOff>266700</xdr:colOff>
      <xdr:row>157</xdr:row>
      <xdr:rowOff>114300</xdr:rowOff>
    </xdr:to>
    <xdr:graphicFrame>
      <xdr:nvGraphicFramePr>
        <xdr:cNvPr id="5" name="Chart 5"/>
        <xdr:cNvGraphicFramePr/>
      </xdr:nvGraphicFramePr>
      <xdr:xfrm>
        <a:off x="266700" y="23202900"/>
        <a:ext cx="52387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170</xdr:row>
      <xdr:rowOff>38100</xdr:rowOff>
    </xdr:from>
    <xdr:to>
      <xdr:col>7</xdr:col>
      <xdr:colOff>228600</xdr:colOff>
      <xdr:row>187</xdr:row>
      <xdr:rowOff>95250</xdr:rowOff>
    </xdr:to>
    <xdr:graphicFrame>
      <xdr:nvGraphicFramePr>
        <xdr:cNvPr id="6" name="Chart 6"/>
        <xdr:cNvGraphicFramePr/>
      </xdr:nvGraphicFramePr>
      <xdr:xfrm>
        <a:off x="228600" y="28146375"/>
        <a:ext cx="52387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196</xdr:row>
      <xdr:rowOff>133350</xdr:rowOff>
    </xdr:from>
    <xdr:to>
      <xdr:col>7</xdr:col>
      <xdr:colOff>76200</xdr:colOff>
      <xdr:row>214</xdr:row>
      <xdr:rowOff>28575</xdr:rowOff>
    </xdr:to>
    <xdr:graphicFrame>
      <xdr:nvGraphicFramePr>
        <xdr:cNvPr id="7" name="Chart 7"/>
        <xdr:cNvGraphicFramePr/>
      </xdr:nvGraphicFramePr>
      <xdr:xfrm>
        <a:off x="476250" y="32546925"/>
        <a:ext cx="48387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221</xdr:row>
      <xdr:rowOff>133350</xdr:rowOff>
    </xdr:from>
    <xdr:to>
      <xdr:col>7</xdr:col>
      <xdr:colOff>9525</xdr:colOff>
      <xdr:row>235</xdr:row>
      <xdr:rowOff>142875</xdr:rowOff>
    </xdr:to>
    <xdr:graphicFrame>
      <xdr:nvGraphicFramePr>
        <xdr:cNvPr id="8" name="Chart 8"/>
        <xdr:cNvGraphicFramePr/>
      </xdr:nvGraphicFramePr>
      <xdr:xfrm>
        <a:off x="619125" y="36604575"/>
        <a:ext cx="46291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253</xdr:row>
      <xdr:rowOff>47625</xdr:rowOff>
    </xdr:from>
    <xdr:to>
      <xdr:col>8</xdr:col>
      <xdr:colOff>114300</xdr:colOff>
      <xdr:row>267</xdr:row>
      <xdr:rowOff>66675</xdr:rowOff>
    </xdr:to>
    <xdr:graphicFrame>
      <xdr:nvGraphicFramePr>
        <xdr:cNvPr id="9" name="Chart 9"/>
        <xdr:cNvGraphicFramePr/>
      </xdr:nvGraphicFramePr>
      <xdr:xfrm>
        <a:off x="76200" y="417290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45</xdr:row>
      <xdr:rowOff>95250</xdr:rowOff>
    </xdr:from>
    <xdr:to>
      <xdr:col>6</xdr:col>
      <xdr:colOff>400050</xdr:colOff>
      <xdr:row>61</xdr:row>
      <xdr:rowOff>57150</xdr:rowOff>
    </xdr:to>
    <xdr:graphicFrame>
      <xdr:nvGraphicFramePr>
        <xdr:cNvPr id="1" name="Chart 19"/>
        <xdr:cNvGraphicFramePr/>
      </xdr:nvGraphicFramePr>
      <xdr:xfrm>
        <a:off x="428625" y="7572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75</xdr:row>
      <xdr:rowOff>28575</xdr:rowOff>
    </xdr:from>
    <xdr:to>
      <xdr:col>6</xdr:col>
      <xdr:colOff>28575</xdr:colOff>
      <xdr:row>90</xdr:row>
      <xdr:rowOff>152400</xdr:rowOff>
    </xdr:to>
    <xdr:graphicFrame>
      <xdr:nvGraphicFramePr>
        <xdr:cNvPr id="2" name="Chart 20"/>
        <xdr:cNvGraphicFramePr/>
      </xdr:nvGraphicFramePr>
      <xdr:xfrm>
        <a:off x="466725" y="123825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100</xdr:row>
      <xdr:rowOff>47625</xdr:rowOff>
    </xdr:from>
    <xdr:to>
      <xdr:col>6</xdr:col>
      <xdr:colOff>133350</xdr:colOff>
      <xdr:row>116</xdr:row>
      <xdr:rowOff>9525</xdr:rowOff>
    </xdr:to>
    <xdr:graphicFrame>
      <xdr:nvGraphicFramePr>
        <xdr:cNvPr id="3" name="Chart 21"/>
        <xdr:cNvGraphicFramePr/>
      </xdr:nvGraphicFramePr>
      <xdr:xfrm>
        <a:off x="571500" y="16468725"/>
        <a:ext cx="52482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126</xdr:row>
      <xdr:rowOff>114300</xdr:rowOff>
    </xdr:from>
    <xdr:to>
      <xdr:col>5</xdr:col>
      <xdr:colOff>571500</xdr:colOff>
      <xdr:row>142</xdr:row>
      <xdr:rowOff>76200</xdr:rowOff>
    </xdr:to>
    <xdr:graphicFrame>
      <xdr:nvGraphicFramePr>
        <xdr:cNvPr id="4" name="Chart 22"/>
        <xdr:cNvGraphicFramePr/>
      </xdr:nvGraphicFramePr>
      <xdr:xfrm>
        <a:off x="400050" y="20764500"/>
        <a:ext cx="5248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153</xdr:row>
      <xdr:rowOff>142875</xdr:rowOff>
    </xdr:from>
    <xdr:to>
      <xdr:col>5</xdr:col>
      <xdr:colOff>419100</xdr:colOff>
      <xdr:row>169</xdr:row>
      <xdr:rowOff>104775</xdr:rowOff>
    </xdr:to>
    <xdr:graphicFrame>
      <xdr:nvGraphicFramePr>
        <xdr:cNvPr id="5" name="Chart 23"/>
        <xdr:cNvGraphicFramePr/>
      </xdr:nvGraphicFramePr>
      <xdr:xfrm>
        <a:off x="247650" y="25184100"/>
        <a:ext cx="5248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179</xdr:row>
      <xdr:rowOff>142875</xdr:rowOff>
    </xdr:from>
    <xdr:to>
      <xdr:col>4</xdr:col>
      <xdr:colOff>495300</xdr:colOff>
      <xdr:row>195</xdr:row>
      <xdr:rowOff>104775</xdr:rowOff>
    </xdr:to>
    <xdr:graphicFrame>
      <xdr:nvGraphicFramePr>
        <xdr:cNvPr id="6" name="Chart 24"/>
        <xdr:cNvGraphicFramePr/>
      </xdr:nvGraphicFramePr>
      <xdr:xfrm>
        <a:off x="295275" y="29413200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15</xdr:row>
      <xdr:rowOff>152400</xdr:rowOff>
    </xdr:from>
    <xdr:to>
      <xdr:col>5</xdr:col>
      <xdr:colOff>85725</xdr:colOff>
      <xdr:row>32</xdr:row>
      <xdr:rowOff>123825</xdr:rowOff>
    </xdr:to>
    <xdr:graphicFrame>
      <xdr:nvGraphicFramePr>
        <xdr:cNvPr id="7" name="Chart 25"/>
        <xdr:cNvGraphicFramePr/>
      </xdr:nvGraphicFramePr>
      <xdr:xfrm>
        <a:off x="495300" y="26860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495300</xdr:colOff>
      <xdr:row>207</xdr:row>
      <xdr:rowOff>19050</xdr:rowOff>
    </xdr:from>
    <xdr:to>
      <xdr:col>5</xdr:col>
      <xdr:colOff>85725</xdr:colOff>
      <xdr:row>224</xdr:row>
      <xdr:rowOff>66675</xdr:rowOff>
    </xdr:to>
    <xdr:graphicFrame>
      <xdr:nvGraphicFramePr>
        <xdr:cNvPr id="8" name="Chart 27"/>
        <xdr:cNvGraphicFramePr/>
      </xdr:nvGraphicFramePr>
      <xdr:xfrm>
        <a:off x="495300" y="33842325"/>
        <a:ext cx="466725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234</xdr:row>
      <xdr:rowOff>85725</xdr:rowOff>
    </xdr:from>
    <xdr:to>
      <xdr:col>6</xdr:col>
      <xdr:colOff>419100</xdr:colOff>
      <xdr:row>248</xdr:row>
      <xdr:rowOff>104775</xdr:rowOff>
    </xdr:to>
    <xdr:graphicFrame>
      <xdr:nvGraphicFramePr>
        <xdr:cNvPr id="9" name="Chart 28"/>
        <xdr:cNvGraphicFramePr/>
      </xdr:nvGraphicFramePr>
      <xdr:xfrm>
        <a:off x="219075" y="38309550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H79">
      <selection activeCell="AR32" sqref="AR26:AR32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251" t="s">
        <v>0</v>
      </c>
      <c r="C1" s="252"/>
      <c r="D1" s="250" t="s">
        <v>3</v>
      </c>
      <c r="E1" s="251"/>
      <c r="F1" s="251"/>
      <c r="G1" s="251"/>
      <c r="H1" s="251"/>
      <c r="I1" s="252"/>
      <c r="J1" s="251" t="s">
        <v>6</v>
      </c>
      <c r="K1" s="252"/>
      <c r="L1" s="250" t="s">
        <v>44</v>
      </c>
      <c r="M1" s="251"/>
      <c r="N1" s="251"/>
      <c r="O1" s="251"/>
      <c r="P1" s="251"/>
      <c r="Q1" s="251"/>
      <c r="R1" s="251"/>
      <c r="S1" s="252"/>
      <c r="T1" s="250" t="s">
        <v>43</v>
      </c>
      <c r="U1" s="251"/>
      <c r="V1" s="251"/>
      <c r="W1" s="251"/>
      <c r="X1" s="252"/>
      <c r="Y1" s="251" t="s">
        <v>55</v>
      </c>
      <c r="Z1" s="251"/>
      <c r="AA1" s="251"/>
      <c r="AB1" s="251"/>
      <c r="AC1" s="251"/>
      <c r="AD1" s="251"/>
      <c r="AE1" s="251"/>
      <c r="AF1" s="251"/>
      <c r="AG1" s="251"/>
      <c r="AH1" s="252"/>
      <c r="AI1" s="251" t="s">
        <v>59</v>
      </c>
      <c r="AJ1" s="252"/>
      <c r="AK1" s="98"/>
      <c r="AL1" s="253" t="s">
        <v>72</v>
      </c>
      <c r="AM1" s="254"/>
      <c r="AN1" s="254"/>
      <c r="AO1" s="255"/>
      <c r="AP1" s="247" t="s">
        <v>74</v>
      </c>
      <c r="AQ1" s="248"/>
      <c r="AR1" s="248"/>
      <c r="AS1" s="248"/>
      <c r="AT1" s="248"/>
      <c r="AU1" s="249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39" t="s">
        <v>154</v>
      </c>
    </row>
    <row r="20" ht="13.5" thickBot="1"/>
    <row r="21" spans="9:49" ht="13.5" thickBot="1">
      <c r="I21" s="84"/>
      <c r="J21" s="256" t="s">
        <v>0</v>
      </c>
      <c r="K21" s="256"/>
      <c r="L21" s="257" t="s">
        <v>3</v>
      </c>
      <c r="M21" s="257"/>
      <c r="N21" s="257"/>
      <c r="O21" s="257"/>
      <c r="P21" s="257"/>
      <c r="Q21" s="258"/>
      <c r="R21" s="257" t="s">
        <v>6</v>
      </c>
      <c r="S21" s="258"/>
      <c r="T21" s="259" t="s">
        <v>44</v>
      </c>
      <c r="U21" s="257"/>
      <c r="V21" s="257"/>
      <c r="W21" s="257"/>
      <c r="X21" s="257"/>
      <c r="Y21" s="257"/>
      <c r="Z21" s="257"/>
      <c r="AA21" s="258"/>
      <c r="AB21" s="259" t="s">
        <v>43</v>
      </c>
      <c r="AC21" s="257"/>
      <c r="AD21" s="257"/>
      <c r="AE21" s="257"/>
      <c r="AF21" s="258"/>
      <c r="AG21" s="257" t="s">
        <v>55</v>
      </c>
      <c r="AH21" s="257"/>
      <c r="AI21" s="257"/>
      <c r="AJ21" s="257"/>
      <c r="AK21" s="257"/>
      <c r="AL21" s="257"/>
      <c r="AM21" s="257"/>
      <c r="AN21" s="257"/>
      <c r="AO21" s="257"/>
      <c r="AP21" s="258"/>
      <c r="AQ21" s="257" t="s">
        <v>59</v>
      </c>
      <c r="AR21" s="258"/>
      <c r="AS21" s="80"/>
      <c r="AT21" s="260" t="s">
        <v>72</v>
      </c>
      <c r="AU21" s="261"/>
      <c r="AV21" s="261"/>
      <c r="AW21" s="262"/>
    </row>
    <row r="22" spans="9:49" ht="13.5" thickBot="1">
      <c r="I22" s="52"/>
      <c r="J22" s="134" t="s">
        <v>1</v>
      </c>
      <c r="K22" s="134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B21:AF21"/>
    <mergeCell ref="AG21:AP21"/>
    <mergeCell ref="AQ21:AR21"/>
    <mergeCell ref="AT21:AW21"/>
    <mergeCell ref="J21:K21"/>
    <mergeCell ref="L21:Q21"/>
    <mergeCell ref="R21:S21"/>
    <mergeCell ref="T21:AA21"/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75" zoomScaleNormal="75" workbookViewId="0" topLeftCell="A1">
      <pane xSplit="2" ySplit="3" topLeftCell="AI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51" sqref="AR51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257" t="s">
        <v>0</v>
      </c>
      <c r="C2" s="258"/>
      <c r="D2" s="259" t="s">
        <v>3</v>
      </c>
      <c r="E2" s="257"/>
      <c r="F2" s="257"/>
      <c r="G2" s="257"/>
      <c r="H2" s="257"/>
      <c r="I2" s="258"/>
      <c r="J2" s="257" t="s">
        <v>6</v>
      </c>
      <c r="K2" s="258"/>
      <c r="L2" s="259" t="s">
        <v>44</v>
      </c>
      <c r="M2" s="257"/>
      <c r="N2" s="257"/>
      <c r="O2" s="257"/>
      <c r="P2" s="257"/>
      <c r="Q2" s="257"/>
      <c r="R2" s="257"/>
      <c r="S2" s="258"/>
      <c r="T2" s="259" t="s">
        <v>43</v>
      </c>
      <c r="U2" s="257"/>
      <c r="V2" s="257"/>
      <c r="W2" s="257"/>
      <c r="X2" s="258"/>
      <c r="Y2" s="257" t="s">
        <v>55</v>
      </c>
      <c r="Z2" s="257"/>
      <c r="AA2" s="257"/>
      <c r="AB2" s="257"/>
      <c r="AC2" s="257"/>
      <c r="AD2" s="257"/>
      <c r="AE2" s="257"/>
      <c r="AF2" s="257"/>
      <c r="AG2" s="257"/>
      <c r="AH2" s="258"/>
      <c r="AI2" s="257" t="s">
        <v>59</v>
      </c>
      <c r="AJ2" s="258"/>
      <c r="AK2" s="80"/>
      <c r="AL2" s="260" t="s">
        <v>72</v>
      </c>
      <c r="AM2" s="261"/>
      <c r="AN2" s="261"/>
      <c r="AO2" s="262"/>
      <c r="AP2" s="232" t="s">
        <v>74</v>
      </c>
      <c r="AQ2" s="233"/>
      <c r="AR2" s="233"/>
      <c r="AS2" s="233"/>
      <c r="AT2" s="233"/>
      <c r="AU2" s="234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225">
        <v>1</v>
      </c>
      <c r="AO47" s="41"/>
      <c r="AP47" s="1">
        <v>1</v>
      </c>
      <c r="AR47" s="243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M48" s="225"/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225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M50" s="225"/>
      <c r="AN50" s="2" t="s">
        <v>43</v>
      </c>
      <c r="AO50" s="20" t="s">
        <v>141</v>
      </c>
      <c r="AP50" s="1">
        <v>1</v>
      </c>
      <c r="AR50" s="243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225">
        <v>1</v>
      </c>
      <c r="AP51" s="1">
        <v>1</v>
      </c>
      <c r="AR51" s="243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225">
        <v>1</v>
      </c>
      <c r="AO52" s="20"/>
      <c r="AP52" s="1">
        <v>1</v>
      </c>
      <c r="AR52" s="243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225">
        <v>1</v>
      </c>
      <c r="AO53" s="20"/>
      <c r="AP53" s="1">
        <v>1</v>
      </c>
      <c r="AR53" s="243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M54" s="225"/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225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225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225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225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225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225">
        <v>1</v>
      </c>
      <c r="AO60" s="20"/>
      <c r="AP60" s="1">
        <v>1</v>
      </c>
      <c r="AR60" s="244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225">
        <v>1</v>
      </c>
      <c r="AO61" s="20"/>
      <c r="AP61" s="1">
        <v>1</v>
      </c>
      <c r="AR61" s="245" t="s">
        <v>6</v>
      </c>
      <c r="AS61" s="23" t="s">
        <v>153</v>
      </c>
      <c r="AT61" s="243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M62" s="225"/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44" t="s">
        <v>6</v>
      </c>
      <c r="AU62" s="20" t="s">
        <v>141</v>
      </c>
      <c r="AV62" s="24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225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26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272" t="s">
        <v>73</v>
      </c>
      <c r="BF80" s="227"/>
      <c r="BG80" s="227"/>
      <c r="BH80" s="228"/>
      <c r="BK80" s="4"/>
      <c r="BL80" s="229" t="s">
        <v>73</v>
      </c>
      <c r="BM80" s="230"/>
      <c r="BN80" s="230"/>
      <c r="BO80" s="231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266" t="s">
        <v>160</v>
      </c>
      <c r="BM85" s="267"/>
      <c r="BN85" s="267"/>
      <c r="BO85" s="268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263" t="s">
        <v>150</v>
      </c>
      <c r="BF87" s="88" t="s">
        <v>55</v>
      </c>
      <c r="BG87" s="85">
        <v>1</v>
      </c>
      <c r="BH87" s="1">
        <v>2</v>
      </c>
      <c r="BL87" s="269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264"/>
      <c r="BF88" s="89" t="s">
        <v>43</v>
      </c>
      <c r="BG88" s="86">
        <v>0</v>
      </c>
      <c r="BL88" s="270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264"/>
      <c r="BF89" s="89" t="s">
        <v>6</v>
      </c>
      <c r="BG89" s="86">
        <v>0</v>
      </c>
      <c r="BL89" s="270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265"/>
      <c r="BF90" s="90" t="s">
        <v>151</v>
      </c>
      <c r="BG90" s="87">
        <v>1</v>
      </c>
      <c r="BL90" s="271"/>
      <c r="BM90" s="87" t="s">
        <v>151</v>
      </c>
      <c r="BN90" s="87"/>
    </row>
    <row r="91" spans="47:66" ht="12.75">
      <c r="AU91" s="19"/>
      <c r="AV91" s="19"/>
      <c r="AW91" s="19"/>
      <c r="BE91" s="263" t="s">
        <v>74</v>
      </c>
      <c r="BF91" s="88" t="s">
        <v>55</v>
      </c>
      <c r="BG91" s="24">
        <v>2</v>
      </c>
      <c r="BH91" s="1">
        <v>4</v>
      </c>
      <c r="BL91" s="269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264"/>
      <c r="BF92" s="89" t="s">
        <v>43</v>
      </c>
      <c r="BG92" s="86">
        <v>0</v>
      </c>
      <c r="BL92" s="270"/>
      <c r="BM92" s="86" t="s">
        <v>43</v>
      </c>
      <c r="BN92" s="95"/>
    </row>
    <row r="93" spans="47:66" ht="12.75">
      <c r="AU93" s="19"/>
      <c r="AV93" s="19"/>
      <c r="AW93" s="19"/>
      <c r="BE93" s="264"/>
      <c r="BF93" s="89" t="s">
        <v>6</v>
      </c>
      <c r="BG93" s="86">
        <v>2</v>
      </c>
      <c r="BL93" s="270"/>
      <c r="BM93" s="86" t="s">
        <v>6</v>
      </c>
      <c r="BN93" s="95"/>
    </row>
    <row r="94" spans="47:66" ht="13.5" thickBot="1">
      <c r="AU94" s="19"/>
      <c r="AV94" s="19"/>
      <c r="AW94" s="19"/>
      <c r="BE94" s="265"/>
      <c r="BF94" s="90" t="s">
        <v>151</v>
      </c>
      <c r="BG94" s="87">
        <v>0</v>
      </c>
      <c r="BL94" s="271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266" t="s">
        <v>159</v>
      </c>
      <c r="BF97" s="267"/>
      <c r="BG97" s="267"/>
      <c r="BH97" s="268"/>
      <c r="BL97" s="266" t="s">
        <v>154</v>
      </c>
      <c r="BM97" s="267"/>
      <c r="BN97" s="267"/>
      <c r="BO97" s="268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263" t="s">
        <v>150</v>
      </c>
      <c r="BF99" s="19" t="s">
        <v>55</v>
      </c>
      <c r="BG99" s="85">
        <v>3</v>
      </c>
      <c r="BH99" s="1">
        <v>6</v>
      </c>
      <c r="BL99" s="269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264"/>
      <c r="BF100" s="19" t="s">
        <v>43</v>
      </c>
      <c r="BG100" s="86">
        <v>2</v>
      </c>
      <c r="BL100" s="270"/>
      <c r="BM100" s="89" t="s">
        <v>43</v>
      </c>
      <c r="BN100" s="86">
        <v>1</v>
      </c>
    </row>
    <row r="101" spans="57:66" ht="12.75">
      <c r="BE101" s="264"/>
      <c r="BF101" s="19" t="s">
        <v>6</v>
      </c>
      <c r="BG101" s="86">
        <v>1</v>
      </c>
      <c r="BL101" s="270"/>
      <c r="BM101" s="89" t="s">
        <v>6</v>
      </c>
      <c r="BN101" s="86">
        <v>1</v>
      </c>
    </row>
    <row r="102" spans="57:66" ht="13.5" thickBot="1">
      <c r="BE102" s="265"/>
      <c r="BF102" s="27" t="s">
        <v>151</v>
      </c>
      <c r="BG102" s="87">
        <v>2</v>
      </c>
      <c r="BL102" s="271"/>
      <c r="BM102" s="90" t="s">
        <v>151</v>
      </c>
      <c r="BN102" s="87">
        <v>1</v>
      </c>
    </row>
    <row r="103" spans="57:67" ht="12.75">
      <c r="BE103" s="263" t="s">
        <v>152</v>
      </c>
      <c r="BF103" s="44" t="s">
        <v>55</v>
      </c>
      <c r="BG103" s="24">
        <v>4</v>
      </c>
      <c r="BH103" s="1">
        <v>9</v>
      </c>
      <c r="BL103" s="269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264"/>
      <c r="BF104" s="19" t="s">
        <v>43</v>
      </c>
      <c r="BG104" s="86">
        <v>1</v>
      </c>
      <c r="BL104" s="270"/>
      <c r="BM104" s="89" t="s">
        <v>43</v>
      </c>
      <c r="BN104" s="86">
        <v>2</v>
      </c>
    </row>
    <row r="105" spans="57:66" ht="12.75">
      <c r="BE105" s="264"/>
      <c r="BF105" s="19" t="s">
        <v>6</v>
      </c>
      <c r="BG105" s="86">
        <v>2</v>
      </c>
      <c r="BL105" s="270"/>
      <c r="BM105" s="89" t="s">
        <v>6</v>
      </c>
      <c r="BN105" s="86">
        <v>2</v>
      </c>
    </row>
    <row r="106" spans="57:66" ht="13.5" thickBot="1">
      <c r="BE106" s="265"/>
      <c r="BF106" s="27" t="s">
        <v>151</v>
      </c>
      <c r="BG106" s="87">
        <v>5</v>
      </c>
      <c r="BL106" s="271"/>
      <c r="BM106" s="90" t="s">
        <v>151</v>
      </c>
      <c r="BN106" s="87">
        <v>1</v>
      </c>
    </row>
    <row r="108" ht="13.5" thickBot="1"/>
    <row r="109" spans="57:72" ht="13.5" thickBot="1">
      <c r="BE109" s="266" t="s">
        <v>155</v>
      </c>
      <c r="BF109" s="267"/>
      <c r="BG109" s="267"/>
      <c r="BH109" s="268"/>
      <c r="BI109" s="19"/>
      <c r="BJ109" s="19"/>
      <c r="BK109" s="19"/>
      <c r="BL109" s="266" t="s">
        <v>156</v>
      </c>
      <c r="BM109" s="267"/>
      <c r="BN109" s="267"/>
      <c r="BO109" s="268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269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269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270"/>
      <c r="BF112" s="86" t="s">
        <v>43</v>
      </c>
      <c r="BG112" s="86">
        <v>0</v>
      </c>
      <c r="BI112" s="19"/>
      <c r="BJ112" s="19"/>
      <c r="BK112" s="19"/>
      <c r="BL112" s="270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270"/>
      <c r="BF113" s="86" t="s">
        <v>6</v>
      </c>
      <c r="BG113" s="86">
        <v>2</v>
      </c>
      <c r="BI113" s="19"/>
      <c r="BJ113" s="19"/>
      <c r="BK113" s="19"/>
      <c r="BL113" s="270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271"/>
      <c r="BF114" s="87" t="s">
        <v>151</v>
      </c>
      <c r="BG114" s="87">
        <v>0</v>
      </c>
      <c r="BI114" s="19"/>
      <c r="BJ114" s="19"/>
      <c r="BK114" s="19"/>
      <c r="BL114" s="271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269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269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270"/>
      <c r="BF116" s="86" t="s">
        <v>43</v>
      </c>
      <c r="BG116" s="86">
        <v>0</v>
      </c>
      <c r="BI116" s="19"/>
      <c r="BJ116" s="19"/>
      <c r="BK116" s="19"/>
      <c r="BL116" s="270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270"/>
      <c r="BF117" s="86" t="s">
        <v>6</v>
      </c>
      <c r="BG117" s="86">
        <v>1</v>
      </c>
      <c r="BI117" s="19"/>
      <c r="BJ117" s="19"/>
      <c r="BK117" s="19"/>
      <c r="BL117" s="270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271"/>
      <c r="BF118" s="87" t="s">
        <v>151</v>
      </c>
      <c r="BG118" s="87">
        <v>1</v>
      </c>
      <c r="BI118" s="19"/>
      <c r="BJ118" s="19"/>
      <c r="BK118" s="19"/>
      <c r="BL118" s="271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AL2:AO2"/>
    <mergeCell ref="AP2:AU2"/>
    <mergeCell ref="Y2:AH2"/>
    <mergeCell ref="AI2:AJ2"/>
    <mergeCell ref="B2:C2"/>
    <mergeCell ref="D2:I2"/>
    <mergeCell ref="J2:K2"/>
    <mergeCell ref="T2:X2"/>
    <mergeCell ref="L2:S2"/>
    <mergeCell ref="BE80:BH80"/>
    <mergeCell ref="BL85:BO85"/>
    <mergeCell ref="BE87:BE90"/>
    <mergeCell ref="BE91:BE94"/>
    <mergeCell ref="BL87:BL90"/>
    <mergeCell ref="BL91:BL94"/>
    <mergeCell ref="BL80:BO80"/>
    <mergeCell ref="BL115:BL118"/>
    <mergeCell ref="BE109:BH109"/>
    <mergeCell ref="BE111:BE114"/>
    <mergeCell ref="BE115:BE118"/>
    <mergeCell ref="BL109:BO109"/>
    <mergeCell ref="BE99:BE102"/>
    <mergeCell ref="BE103:BE106"/>
    <mergeCell ref="BE97:BH97"/>
    <mergeCell ref="BL111:BL114"/>
    <mergeCell ref="BL97:BO97"/>
    <mergeCell ref="BL99:BL102"/>
    <mergeCell ref="BL103:BL10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255"/>
  <sheetViews>
    <sheetView workbookViewId="0" topLeftCell="A202">
      <selection activeCell="G219" sqref="G219"/>
    </sheetView>
  </sheetViews>
  <sheetFormatPr defaultColWidth="9.140625" defaultRowHeight="12.75"/>
  <cols>
    <col min="2" max="2" width="31.14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46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11"/>
      <c r="AT4" s="236"/>
      <c r="AU4" s="236"/>
      <c r="AV4" s="236"/>
      <c r="AW4" s="236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5" t="s">
        <v>171</v>
      </c>
      <c r="C8" s="122" t="s">
        <v>172</v>
      </c>
      <c r="D8" s="122">
        <v>15</v>
      </c>
      <c r="E8" s="131">
        <f>(D8*100)/D10</f>
        <v>88.23529411764706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1">
        <f>(D9*100)/17</f>
        <v>11.764705882352942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47">
        <f>SUM(E8:E9)</f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4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1">
        <f>(C40*100)/17</f>
        <v>41.1764705882353</v>
      </c>
    </row>
    <row r="41" spans="2:4" ht="12.75">
      <c r="B41" s="126">
        <v>16</v>
      </c>
      <c r="C41" s="122">
        <v>9</v>
      </c>
      <c r="D41" s="131">
        <f>(C41*100)/17</f>
        <v>52.94117647058823</v>
      </c>
    </row>
    <row r="42" spans="2:4" ht="12.75">
      <c r="B42" s="126">
        <v>17</v>
      </c>
      <c r="C42" s="122">
        <v>1</v>
      </c>
      <c r="D42" s="131">
        <f>(C42*100)/17</f>
        <v>5.882352941176471</v>
      </c>
    </row>
    <row r="43" spans="2:4" ht="13.5" thickBot="1">
      <c r="B43" s="137" t="s">
        <v>177</v>
      </c>
      <c r="C43" s="129"/>
      <c r="D43" s="130">
        <f>SUM(D40:D42)</f>
        <v>100</v>
      </c>
    </row>
    <row r="58" spans="3:43" ht="12.75">
      <c r="C58" s="19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3"/>
      <c r="AN58" s="237"/>
      <c r="AO58" s="237"/>
      <c r="AP58" s="237"/>
      <c r="AQ58" s="23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3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3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3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5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2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1">
        <f>(C95*100)/17</f>
        <v>82.3529411764706</v>
      </c>
    </row>
    <row r="96" spans="2:4" ht="12.75">
      <c r="B96" s="126" t="s">
        <v>5</v>
      </c>
      <c r="C96" s="122">
        <v>3</v>
      </c>
      <c r="D96" s="131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0"/>
    </row>
    <row r="108" spans="2:4" ht="12.75">
      <c r="B108" s="92"/>
      <c r="C108" s="92"/>
      <c r="D108" s="140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0"/>
    </row>
    <row r="114" spans="2:4" ht="12.75">
      <c r="B114" s="92"/>
      <c r="C114" s="92"/>
      <c r="D114" s="140"/>
    </row>
    <row r="115" spans="2:4" ht="12.75">
      <c r="B115" s="92"/>
      <c r="C115" s="92"/>
      <c r="D115" s="140"/>
    </row>
    <row r="116" spans="2:4" ht="12.75">
      <c r="B116" s="141"/>
      <c r="C116" s="92"/>
      <c r="D116" s="140"/>
    </row>
    <row r="117" spans="2:4" ht="12.75">
      <c r="B117" s="92"/>
      <c r="C117" s="92"/>
      <c r="D117" s="140"/>
    </row>
    <row r="118" spans="2:4" ht="12.75">
      <c r="B118" s="92"/>
      <c r="C118" s="92"/>
      <c r="D118" s="99"/>
    </row>
    <row r="119" spans="2:4" ht="13.5" thickBot="1">
      <c r="B119" s="92"/>
      <c r="C119" s="92"/>
      <c r="D119" s="92"/>
    </row>
    <row r="120" spans="2:4" ht="23.25" customHeight="1">
      <c r="B120" s="161" t="s">
        <v>43</v>
      </c>
      <c r="C120" s="124" t="s">
        <v>174</v>
      </c>
      <c r="D120" s="125" t="s">
        <v>175</v>
      </c>
    </row>
    <row r="121" spans="2:4" ht="12.75">
      <c r="B121" s="126" t="s">
        <v>38</v>
      </c>
      <c r="C121" s="122">
        <v>14</v>
      </c>
      <c r="D121" s="131">
        <f>(C121*100)/17</f>
        <v>82.3529411764706</v>
      </c>
    </row>
    <row r="122" spans="2:4" ht="12.75">
      <c r="B122" s="126" t="s">
        <v>42</v>
      </c>
      <c r="C122" s="122">
        <v>3</v>
      </c>
      <c r="D122" s="131">
        <f>(C122*100)/17</f>
        <v>17.647058823529413</v>
      </c>
    </row>
    <row r="123" spans="2:4" ht="13.5" thickBot="1">
      <c r="B123" s="162" t="s">
        <v>177</v>
      </c>
      <c r="C123" s="94"/>
      <c r="D123" s="151">
        <f>SUM(D121:D122)</f>
        <v>100</v>
      </c>
    </row>
    <row r="124" ht="12.75">
      <c r="D124" s="132"/>
    </row>
    <row r="148" ht="13.5" thickBot="1"/>
    <row r="149" spans="2:4" s="71" customFormat="1" ht="23.25" customHeight="1">
      <c r="B149" s="169" t="s">
        <v>180</v>
      </c>
      <c r="C149" s="170" t="s">
        <v>174</v>
      </c>
      <c r="D149" s="171" t="s">
        <v>175</v>
      </c>
    </row>
    <row r="150" spans="2:4" ht="12.75">
      <c r="B150" s="126" t="s">
        <v>50</v>
      </c>
      <c r="C150" s="122">
        <v>1</v>
      </c>
      <c r="D150" s="131">
        <f>(C150*100)/17</f>
        <v>5.882352941176471</v>
      </c>
    </row>
    <row r="151" spans="2:4" ht="12.75">
      <c r="B151" s="126" t="s">
        <v>52</v>
      </c>
      <c r="C151" s="122">
        <v>1</v>
      </c>
      <c r="D151" s="131">
        <f>(C151*100)/17</f>
        <v>5.882352941176471</v>
      </c>
    </row>
    <row r="152" spans="2:4" ht="12.75">
      <c r="B152" s="126" t="s">
        <v>181</v>
      </c>
      <c r="C152" s="122">
        <v>1</v>
      </c>
      <c r="D152" s="131">
        <f>(C152*100)/17</f>
        <v>5.882352941176471</v>
      </c>
    </row>
    <row r="153" spans="2:4" ht="12.75">
      <c r="B153" s="172" t="s">
        <v>101</v>
      </c>
      <c r="C153" s="122">
        <v>1</v>
      </c>
      <c r="D153" s="131">
        <f>(C153*100)/17</f>
        <v>5.882352941176471</v>
      </c>
    </row>
    <row r="154" spans="2:4" ht="13.5" thickBot="1">
      <c r="B154" s="128" t="s">
        <v>182</v>
      </c>
      <c r="C154" s="129">
        <v>13</v>
      </c>
      <c r="D154" s="147">
        <f>(C154*100)/17</f>
        <v>76.47058823529412</v>
      </c>
    </row>
    <row r="155" ht="12.75">
      <c r="D155" s="138">
        <f>SUM(D150:D154)</f>
        <v>100</v>
      </c>
    </row>
    <row r="176" ht="13.5" thickBot="1"/>
    <row r="177" spans="2:4" ht="16.5" customHeight="1">
      <c r="B177" s="176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1">
        <f>(C178*100)/17</f>
        <v>17.647058823529413</v>
      </c>
    </row>
    <row r="179" spans="2:4" ht="12.75">
      <c r="B179" s="126" t="s">
        <v>139</v>
      </c>
      <c r="C179" s="122">
        <v>14</v>
      </c>
      <c r="D179" s="131">
        <f>(C179*100)/17</f>
        <v>82.3529411764706</v>
      </c>
    </row>
    <row r="180" spans="2:4" ht="13.5" thickBot="1">
      <c r="B180" s="128"/>
      <c r="C180" s="129"/>
      <c r="D180" s="147">
        <f>SUM(D178:D179)</f>
        <v>100</v>
      </c>
    </row>
    <row r="204" ht="13.5" thickBot="1"/>
    <row r="205" spans="2:4" ht="19.5" customHeight="1">
      <c r="B205" s="142" t="s">
        <v>190</v>
      </c>
      <c r="C205" s="124" t="s">
        <v>174</v>
      </c>
      <c r="D205" s="125" t="s">
        <v>175</v>
      </c>
    </row>
    <row r="206" spans="2:4" ht="12.75">
      <c r="B206" s="126" t="s">
        <v>139</v>
      </c>
      <c r="C206" s="122">
        <v>14</v>
      </c>
      <c r="D206" s="131">
        <f>(C206*100/17)</f>
        <v>82.3529411764706</v>
      </c>
    </row>
    <row r="207" spans="2:4" ht="12.75">
      <c r="B207" s="126" t="s">
        <v>187</v>
      </c>
      <c r="C207" s="122">
        <v>1</v>
      </c>
      <c r="D207" s="131">
        <f>(C207*100/17)</f>
        <v>5.882352941176471</v>
      </c>
    </row>
    <row r="208" spans="2:4" ht="12.75">
      <c r="B208" s="126" t="s">
        <v>188</v>
      </c>
      <c r="C208" s="122">
        <v>1</v>
      </c>
      <c r="D208" s="131">
        <f>(C208*100/17)</f>
        <v>5.882352941176471</v>
      </c>
    </row>
    <row r="209" spans="2:4" ht="13.5" thickBot="1">
      <c r="B209" s="128" t="s">
        <v>189</v>
      </c>
      <c r="C209" s="129">
        <v>1</v>
      </c>
      <c r="D209" s="131">
        <f>(C209*100/17)</f>
        <v>5.882352941176471</v>
      </c>
    </row>
    <row r="210" spans="2:4" ht="12.75">
      <c r="B210" s="246" t="s">
        <v>210</v>
      </c>
      <c r="C210" s="138">
        <v>1</v>
      </c>
      <c r="D210" s="132">
        <f>SUM(D206:D209)</f>
        <v>100</v>
      </c>
    </row>
    <row r="232" spans="2:4" ht="12.75">
      <c r="B232" s="152"/>
      <c r="C232" s="99"/>
      <c r="D232" s="99"/>
    </row>
    <row r="233" spans="2:4" ht="12.75">
      <c r="B233" s="99"/>
      <c r="C233" s="99"/>
      <c r="D233" s="99"/>
    </row>
    <row r="234" spans="2:4" ht="12.75">
      <c r="B234" s="99"/>
      <c r="C234" s="99"/>
      <c r="D234" s="99"/>
    </row>
    <row r="235" spans="2:4" ht="12.75">
      <c r="B235" s="92"/>
      <c r="C235" s="92"/>
      <c r="D235" s="92"/>
    </row>
    <row r="236" spans="2:4" ht="12.75">
      <c r="B236" s="92"/>
      <c r="C236" s="92"/>
      <c r="D236" s="92"/>
    </row>
    <row r="237" spans="2:4" ht="12.75">
      <c r="B237" s="92"/>
      <c r="C237" s="92"/>
      <c r="D237" s="92"/>
    </row>
    <row r="240" ht="17.25" customHeight="1"/>
    <row r="248" ht="13.5" thickBot="1"/>
    <row r="249" spans="2:4" ht="21" customHeight="1">
      <c r="B249" s="188" t="s">
        <v>197</v>
      </c>
      <c r="C249" s="124" t="s">
        <v>174</v>
      </c>
      <c r="D249" s="125" t="s">
        <v>175</v>
      </c>
    </row>
    <row r="250" spans="2:4" ht="21" customHeight="1">
      <c r="B250" s="241" t="s">
        <v>139</v>
      </c>
      <c r="C250" s="163">
        <v>8</v>
      </c>
      <c r="D250" s="184"/>
    </row>
    <row r="251" spans="2:4" ht="12.75">
      <c r="B251" s="126" t="s">
        <v>195</v>
      </c>
      <c r="C251" s="122">
        <v>6</v>
      </c>
      <c r="D251" s="127"/>
    </row>
    <row r="252" spans="2:4" ht="12.75">
      <c r="B252" s="126" t="s">
        <v>187</v>
      </c>
      <c r="C252" s="122">
        <v>3</v>
      </c>
      <c r="D252" s="127"/>
    </row>
    <row r="253" spans="2:4" ht="12.75">
      <c r="B253" s="126" t="s">
        <v>162</v>
      </c>
      <c r="C253" s="122">
        <v>2</v>
      </c>
      <c r="D253" s="127"/>
    </row>
    <row r="254" spans="2:4" ht="13.5" thickBot="1">
      <c r="B254" s="128" t="s">
        <v>196</v>
      </c>
      <c r="C254" s="129">
        <v>1</v>
      </c>
      <c r="D254" s="130"/>
    </row>
    <row r="255" ht="12.75">
      <c r="C255">
        <f>SUM(C250:C254)</f>
        <v>20</v>
      </c>
    </row>
  </sheetData>
  <mergeCells count="16">
    <mergeCell ref="V58:Z58"/>
    <mergeCell ref="AA58:AJ58"/>
    <mergeCell ref="AK58:AL58"/>
    <mergeCell ref="AN58:AQ58"/>
    <mergeCell ref="D58:E58"/>
    <mergeCell ref="F58:K58"/>
    <mergeCell ref="L58:M58"/>
    <mergeCell ref="N58:U58"/>
    <mergeCell ref="AQ4:AR4"/>
    <mergeCell ref="AT4:AW4"/>
    <mergeCell ref="J4:K4"/>
    <mergeCell ref="L4:Q4"/>
    <mergeCell ref="R4:S4"/>
    <mergeCell ref="T4:AA4"/>
    <mergeCell ref="AB4:AF4"/>
    <mergeCell ref="AG4:AP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6"/>
  <sheetViews>
    <sheetView workbookViewId="0" topLeftCell="A235">
      <selection activeCell="H205" sqref="H205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10.57421875" style="0" customWidth="1"/>
    <col min="5" max="5" width="12.421875" style="0" customWidth="1"/>
    <col min="10" max="10" width="11.00390625" style="0" customWidth="1"/>
    <col min="12" max="12" width="13.00390625" style="0" customWidth="1"/>
    <col min="13" max="13" width="17.7109375" style="0" customWidth="1"/>
    <col min="14" max="14" width="13.28125" style="0" customWidth="1"/>
  </cols>
  <sheetData>
    <row r="2" ht="12.75">
      <c r="C2" t="s">
        <v>191</v>
      </c>
    </row>
    <row r="5" ht="12.75">
      <c r="C5" t="s">
        <v>169</v>
      </c>
    </row>
    <row r="6" ht="13.5" thickBot="1"/>
    <row r="7" spans="3:6" ht="12.75">
      <c r="C7" s="123"/>
      <c r="D7" s="124"/>
      <c r="E7" s="124" t="s">
        <v>174</v>
      </c>
      <c r="F7" s="125" t="s">
        <v>175</v>
      </c>
    </row>
    <row r="8" spans="3:10" ht="20.25" customHeight="1" thickBot="1">
      <c r="C8" s="164" t="s">
        <v>171</v>
      </c>
      <c r="D8" s="122" t="s">
        <v>172</v>
      </c>
      <c r="E8" s="122">
        <v>11</v>
      </c>
      <c r="F8" s="127">
        <f>(E8*100)/11</f>
        <v>100</v>
      </c>
      <c r="J8" s="64"/>
    </row>
    <row r="9" spans="3:19" ht="13.5" thickBot="1">
      <c r="C9" s="128"/>
      <c r="D9" s="129" t="s">
        <v>173</v>
      </c>
      <c r="E9" s="129">
        <v>0</v>
      </c>
      <c r="F9" s="130">
        <f>(E9*100)/11</f>
        <v>0</v>
      </c>
      <c r="J9" s="64"/>
      <c r="M9" s="238" t="s">
        <v>0</v>
      </c>
      <c r="N9" s="239"/>
      <c r="O9" s="238"/>
      <c r="P9" s="238"/>
      <c r="Q9" s="239"/>
      <c r="R9" s="238" t="s">
        <v>6</v>
      </c>
      <c r="S9" s="239"/>
    </row>
    <row r="10" spans="5:19" ht="12.75">
      <c r="E10">
        <v>11</v>
      </c>
      <c r="J10" s="64"/>
      <c r="M10" s="148" t="s">
        <v>1</v>
      </c>
      <c r="N10" s="149" t="s">
        <v>2</v>
      </c>
      <c r="O10" s="148">
        <v>18</v>
      </c>
      <c r="P10" s="148">
        <v>19</v>
      </c>
      <c r="Q10" s="149">
        <v>20</v>
      </c>
      <c r="R10" s="148" t="s">
        <v>4</v>
      </c>
      <c r="S10" s="149" t="s">
        <v>5</v>
      </c>
    </row>
    <row r="11" spans="2:19" ht="12.75">
      <c r="B11" s="92"/>
      <c r="C11" s="92"/>
      <c r="D11" s="92"/>
      <c r="E11" s="92"/>
      <c r="F11" s="92"/>
      <c r="G11" s="92"/>
      <c r="J11" s="64"/>
      <c r="N11" s="150">
        <v>1</v>
      </c>
      <c r="O11" s="92"/>
      <c r="P11" s="92"/>
      <c r="Q11" s="150"/>
      <c r="R11" s="153">
        <v>1</v>
      </c>
      <c r="S11" s="150"/>
    </row>
    <row r="12" spans="2:19" ht="12.75">
      <c r="B12" s="92"/>
      <c r="C12" s="92"/>
      <c r="D12" s="92"/>
      <c r="E12" s="92"/>
      <c r="F12" s="92"/>
      <c r="G12" s="92"/>
      <c r="J12" s="64"/>
      <c r="N12" s="150">
        <v>1</v>
      </c>
      <c r="O12" s="92"/>
      <c r="P12" s="92"/>
      <c r="Q12" s="150"/>
      <c r="R12" s="153">
        <v>1</v>
      </c>
      <c r="S12" s="150"/>
    </row>
    <row r="13" spans="2:19" ht="12.75">
      <c r="B13" s="92"/>
      <c r="C13" s="92"/>
      <c r="D13" s="92"/>
      <c r="E13" s="92"/>
      <c r="F13" s="92"/>
      <c r="G13" s="92"/>
      <c r="J13" s="64"/>
      <c r="N13" s="150">
        <v>1</v>
      </c>
      <c r="O13" s="92"/>
      <c r="P13" s="92"/>
      <c r="Q13" s="150"/>
      <c r="R13" s="153">
        <v>1</v>
      </c>
      <c r="S13" s="150"/>
    </row>
    <row r="14" spans="2:19" ht="12.75">
      <c r="B14" s="92"/>
      <c r="C14" s="92"/>
      <c r="D14" s="92"/>
      <c r="E14" s="92"/>
      <c r="F14" s="92"/>
      <c r="G14" s="92"/>
      <c r="J14" s="64"/>
      <c r="N14" s="150">
        <v>1</v>
      </c>
      <c r="O14" s="92"/>
      <c r="P14" s="92"/>
      <c r="Q14" s="150"/>
      <c r="R14" s="153">
        <v>1</v>
      </c>
      <c r="S14" s="150"/>
    </row>
    <row r="15" spans="2:19" ht="12.75">
      <c r="B15" s="92"/>
      <c r="C15" s="92"/>
      <c r="D15" s="92"/>
      <c r="E15" s="92"/>
      <c r="F15" s="92"/>
      <c r="G15" s="92"/>
      <c r="J15" s="64"/>
      <c r="N15" s="150">
        <v>1</v>
      </c>
      <c r="O15" s="92"/>
      <c r="P15" s="92"/>
      <c r="Q15" s="150"/>
      <c r="R15" s="153">
        <v>1</v>
      </c>
      <c r="S15" s="150"/>
    </row>
    <row r="16" spans="2:19" ht="12.75">
      <c r="B16" s="92"/>
      <c r="C16" s="92"/>
      <c r="D16" s="92"/>
      <c r="E16" s="92"/>
      <c r="F16" s="92"/>
      <c r="G16" s="92"/>
      <c r="J16" s="64"/>
      <c r="N16" s="150">
        <v>1</v>
      </c>
      <c r="O16" s="92"/>
      <c r="P16" s="92"/>
      <c r="Q16" s="150"/>
      <c r="R16" s="153">
        <v>1</v>
      </c>
      <c r="S16" s="150"/>
    </row>
    <row r="17" spans="2:19" ht="12.75">
      <c r="B17" s="92"/>
      <c r="C17" s="92"/>
      <c r="D17" s="92"/>
      <c r="E17" s="92"/>
      <c r="F17" s="92"/>
      <c r="G17" s="92"/>
      <c r="J17" s="64"/>
      <c r="N17" s="150">
        <v>1</v>
      </c>
      <c r="O17" s="92"/>
      <c r="P17" s="92">
        <v>1</v>
      </c>
      <c r="Q17" s="150"/>
      <c r="R17" s="92"/>
      <c r="S17" s="150">
        <v>1</v>
      </c>
    </row>
    <row r="18" spans="2:19" ht="12.75">
      <c r="B18" s="92"/>
      <c r="C18" s="92"/>
      <c r="D18" s="92"/>
      <c r="E18" s="92"/>
      <c r="F18" s="92"/>
      <c r="G18" s="92"/>
      <c r="J18" s="64"/>
      <c r="N18" s="150">
        <v>1</v>
      </c>
      <c r="O18" s="92"/>
      <c r="P18" s="92"/>
      <c r="Q18" s="150"/>
      <c r="R18" s="92"/>
      <c r="S18" s="150">
        <v>1</v>
      </c>
    </row>
    <row r="19" spans="2:19" ht="12.75">
      <c r="B19" s="92"/>
      <c r="C19" s="92"/>
      <c r="D19" s="92"/>
      <c r="E19" s="92"/>
      <c r="F19" s="92"/>
      <c r="G19" s="92"/>
      <c r="N19" s="150">
        <v>1</v>
      </c>
      <c r="O19" s="92"/>
      <c r="P19" s="92"/>
      <c r="Q19" s="150"/>
      <c r="R19" s="99">
        <v>1</v>
      </c>
      <c r="S19" s="150"/>
    </row>
    <row r="20" spans="2:19" ht="12.75">
      <c r="B20" s="92"/>
      <c r="C20" s="92"/>
      <c r="D20" s="92"/>
      <c r="E20" s="65"/>
      <c r="F20" s="92"/>
      <c r="G20" s="92"/>
      <c r="N20" s="150">
        <v>1</v>
      </c>
      <c r="O20" s="92"/>
      <c r="P20" s="92"/>
      <c r="Q20" s="150"/>
      <c r="R20" s="99">
        <v>1</v>
      </c>
      <c r="S20" s="150"/>
    </row>
    <row r="21" spans="2:19" ht="12.75">
      <c r="B21" s="92"/>
      <c r="C21" s="92"/>
      <c r="D21" s="92"/>
      <c r="E21" s="65"/>
      <c r="F21" s="92"/>
      <c r="G21" s="92"/>
      <c r="N21">
        <f aca="true" t="shared" si="0" ref="N21:S21">SUM(N11:N20)</f>
        <v>10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8</v>
      </c>
      <c r="S21">
        <f t="shared" si="0"/>
        <v>2</v>
      </c>
    </row>
    <row r="22" spans="2:7" ht="12.75">
      <c r="B22" s="92"/>
      <c r="C22" s="92"/>
      <c r="D22" s="92"/>
      <c r="E22" s="65"/>
      <c r="F22" s="92"/>
      <c r="G22" s="92"/>
    </row>
    <row r="23" spans="2:7" ht="12.75">
      <c r="B23" s="92"/>
      <c r="C23" s="92"/>
      <c r="D23" s="92"/>
      <c r="E23" s="65"/>
      <c r="F23" s="92"/>
      <c r="G23" s="92"/>
    </row>
    <row r="24" spans="2:7" ht="12.75">
      <c r="B24" s="92"/>
      <c r="C24" s="92"/>
      <c r="D24" s="92"/>
      <c r="E24" s="92"/>
      <c r="F24" s="92"/>
      <c r="G24" s="92"/>
    </row>
    <row r="25" spans="2:7" ht="12.75">
      <c r="B25" s="92"/>
      <c r="C25" s="92"/>
      <c r="D25" s="92"/>
      <c r="E25" s="92"/>
      <c r="F25" s="92"/>
      <c r="G25" s="92"/>
    </row>
    <row r="32" ht="13.5" thickBot="1"/>
    <row r="33" spans="3:5" ht="18.75" customHeight="1">
      <c r="C33" s="144" t="s">
        <v>3</v>
      </c>
      <c r="D33" s="124" t="s">
        <v>178</v>
      </c>
      <c r="E33" s="125" t="s">
        <v>175</v>
      </c>
    </row>
    <row r="34" spans="3:5" ht="12.75">
      <c r="C34" s="126">
        <v>15</v>
      </c>
      <c r="D34" s="122">
        <v>4</v>
      </c>
      <c r="E34" s="154">
        <f>(D34*100)/11</f>
        <v>36.36363636363637</v>
      </c>
    </row>
    <row r="35" spans="3:5" ht="12.75">
      <c r="C35" s="126">
        <v>16</v>
      </c>
      <c r="D35" s="122">
        <v>6</v>
      </c>
      <c r="E35" s="154">
        <f>(D35*100)/11</f>
        <v>54.54545454545455</v>
      </c>
    </row>
    <row r="36" spans="3:5" ht="12.75">
      <c r="C36" s="126">
        <v>19</v>
      </c>
      <c r="D36" s="122">
        <v>1</v>
      </c>
      <c r="E36" s="132">
        <f>(D36*100)/11</f>
        <v>9.090909090909092</v>
      </c>
    </row>
    <row r="37" spans="3:5" ht="13.5" thickBot="1">
      <c r="C37" s="137"/>
      <c r="D37" s="129"/>
      <c r="E37" s="155">
        <f>SUM(E34:E36)</f>
        <v>100</v>
      </c>
    </row>
    <row r="60" spans="10:14" ht="13.5" thickBot="1">
      <c r="J60" s="235"/>
      <c r="K60" s="235"/>
      <c r="L60" s="235"/>
      <c r="M60" s="235"/>
      <c r="N60" s="235"/>
    </row>
    <row r="61" spans="3:14" ht="20.25" customHeight="1">
      <c r="C61" s="143" t="s">
        <v>44</v>
      </c>
      <c r="D61" s="124" t="s">
        <v>178</v>
      </c>
      <c r="E61" s="156" t="s">
        <v>175</v>
      </c>
      <c r="J61" s="11"/>
      <c r="K61" s="11"/>
      <c r="L61" s="11"/>
      <c r="M61" s="11"/>
      <c r="N61" s="11"/>
    </row>
    <row r="62" spans="3:14" ht="12.75">
      <c r="C62" s="126" t="s">
        <v>45</v>
      </c>
      <c r="D62" s="122">
        <v>9</v>
      </c>
      <c r="E62" s="158">
        <f>(D62*100)/11</f>
        <v>81.81818181818181</v>
      </c>
      <c r="J62" s="67"/>
      <c r="K62" s="65"/>
      <c r="L62" s="65"/>
      <c r="M62" s="65"/>
      <c r="N62" s="65"/>
    </row>
    <row r="63" spans="3:14" ht="12.75">
      <c r="C63" s="126" t="s">
        <v>46</v>
      </c>
      <c r="D63" s="122">
        <v>1</v>
      </c>
      <c r="E63" s="157">
        <f>(D63*100)/11</f>
        <v>9.090909090909092</v>
      </c>
      <c r="J63" s="67"/>
      <c r="K63" s="65"/>
      <c r="L63" s="65"/>
      <c r="M63" s="65"/>
      <c r="N63" s="65"/>
    </row>
    <row r="64" spans="3:14" ht="13.5" thickBot="1">
      <c r="C64" s="137" t="s">
        <v>135</v>
      </c>
      <c r="D64" s="129">
        <v>1</v>
      </c>
      <c r="E64" s="165">
        <f>(D64*100)/11</f>
        <v>9.090909090909092</v>
      </c>
      <c r="J64" s="67"/>
      <c r="K64" s="65"/>
      <c r="L64" s="65"/>
      <c r="M64" s="65"/>
      <c r="N64" s="65"/>
    </row>
    <row r="65" spans="5:14" ht="12.75">
      <c r="E65" s="159">
        <f>SUM(E62:E64)</f>
        <v>100</v>
      </c>
      <c r="J65" s="67"/>
      <c r="K65" s="65"/>
      <c r="L65" s="65"/>
      <c r="M65" s="65"/>
      <c r="N65" s="65"/>
    </row>
    <row r="66" spans="10:14" ht="12.75">
      <c r="J66" s="67"/>
      <c r="K66" s="65"/>
      <c r="L66" s="65"/>
      <c r="M66" s="65"/>
      <c r="N66" s="65"/>
    </row>
    <row r="67" spans="10:14" ht="12.75">
      <c r="J67" s="67"/>
      <c r="K67" s="65"/>
      <c r="L67" s="65"/>
      <c r="M67" s="65"/>
      <c r="N67" s="65"/>
    </row>
    <row r="68" spans="10:14" ht="12.75">
      <c r="J68" s="65"/>
      <c r="K68" s="65"/>
      <c r="L68" s="65"/>
      <c r="M68" s="65"/>
      <c r="N68" s="65"/>
    </row>
    <row r="69" spans="10:14" ht="12.75">
      <c r="J69" s="65"/>
      <c r="K69" s="65"/>
      <c r="L69" s="65"/>
      <c r="M69" s="65"/>
      <c r="N69" s="65"/>
    </row>
    <row r="70" spans="10:14" ht="12.75">
      <c r="J70" s="67"/>
      <c r="K70" s="65"/>
      <c r="L70" s="65"/>
      <c r="M70" s="65"/>
      <c r="N70" s="65"/>
    </row>
    <row r="71" spans="10:14" ht="12.75">
      <c r="J71" s="67"/>
      <c r="K71" s="65"/>
      <c r="L71" s="65"/>
      <c r="M71" s="65"/>
      <c r="N71" s="65"/>
    </row>
    <row r="72" spans="10:14" ht="12.75">
      <c r="J72" s="92"/>
      <c r="K72" s="92"/>
      <c r="L72" s="92"/>
      <c r="M72" s="92"/>
      <c r="N72" s="92"/>
    </row>
    <row r="87" ht="13.5" thickBot="1"/>
    <row r="88" spans="3:5" ht="19.5" customHeight="1">
      <c r="C88" s="160" t="s">
        <v>6</v>
      </c>
      <c r="D88" s="124" t="s">
        <v>174</v>
      </c>
      <c r="E88" s="125" t="s">
        <v>175</v>
      </c>
    </row>
    <row r="89" spans="3:5" ht="12.75">
      <c r="C89" s="126" t="s">
        <v>4</v>
      </c>
      <c r="D89">
        <v>9</v>
      </c>
      <c r="E89" s="131">
        <f>(D89*100)/11</f>
        <v>81.81818181818181</v>
      </c>
    </row>
    <row r="90" spans="3:5" ht="13.5" thickBot="1">
      <c r="C90" s="128" t="s">
        <v>5</v>
      </c>
      <c r="D90" s="122">
        <v>2</v>
      </c>
      <c r="E90" s="131">
        <f>(D90*100)/11</f>
        <v>18.181818181818183</v>
      </c>
    </row>
    <row r="91" ht="12.75">
      <c r="E91" s="159">
        <f>SUM(E89:E90)</f>
        <v>100</v>
      </c>
    </row>
    <row r="114" ht="13.5" thickBot="1"/>
    <row r="115" spans="2:15" ht="27" customHeight="1">
      <c r="B115" s="168" t="s">
        <v>43</v>
      </c>
      <c r="C115" s="166" t="s">
        <v>174</v>
      </c>
      <c r="D115" s="167" t="s">
        <v>175</v>
      </c>
      <c r="K115" s="11"/>
      <c r="L115" s="11"/>
      <c r="M115" s="11"/>
      <c r="N115" s="11"/>
      <c r="O115" s="11"/>
    </row>
    <row r="116" spans="2:15" ht="12.75">
      <c r="B116" s="126" t="s">
        <v>38</v>
      </c>
      <c r="C116" s="122">
        <v>7</v>
      </c>
      <c r="D116" s="154">
        <f>(C116*100)/11</f>
        <v>63.63636363636363</v>
      </c>
      <c r="K116" s="67"/>
      <c r="L116" s="65"/>
      <c r="M116" s="65"/>
      <c r="N116" s="65"/>
      <c r="O116" s="65"/>
    </row>
    <row r="117" spans="2:15" ht="12.75">
      <c r="B117" s="126" t="s">
        <v>39</v>
      </c>
      <c r="C117" s="122">
        <v>1</v>
      </c>
      <c r="D117" s="154">
        <f>(C117*100)/11</f>
        <v>9.090909090909092</v>
      </c>
      <c r="K117" s="65"/>
      <c r="L117" s="65"/>
      <c r="M117" s="65"/>
      <c r="N117" s="65"/>
      <c r="O117" s="65"/>
    </row>
    <row r="118" spans="2:15" ht="13.5" thickBot="1">
      <c r="B118" s="128" t="s">
        <v>42</v>
      </c>
      <c r="C118" s="129">
        <v>3</v>
      </c>
      <c r="D118" s="154">
        <f>(C118*100)/11</f>
        <v>27.272727272727273</v>
      </c>
      <c r="K118" s="65"/>
      <c r="L118" s="65"/>
      <c r="M118" s="65"/>
      <c r="N118" s="65"/>
      <c r="O118" s="65"/>
    </row>
    <row r="119" spans="4:15" ht="12.75">
      <c r="D119" s="159">
        <f>SUM(D116:D118)</f>
        <v>100</v>
      </c>
      <c r="K119" s="65"/>
      <c r="L119" s="65"/>
      <c r="M119" s="65"/>
      <c r="N119" s="65"/>
      <c r="O119" s="65"/>
    </row>
    <row r="120" spans="11:15" ht="12.75">
      <c r="K120" s="65"/>
      <c r="L120" s="65"/>
      <c r="M120" s="65"/>
      <c r="N120" s="65"/>
      <c r="O120" s="65"/>
    </row>
    <row r="121" spans="11:15" ht="12.75">
      <c r="K121" s="65"/>
      <c r="L121" s="65"/>
      <c r="M121" s="65"/>
      <c r="N121" s="65"/>
      <c r="O121" s="65"/>
    </row>
    <row r="122" spans="11:15" ht="12.75">
      <c r="K122" s="65"/>
      <c r="L122" s="65"/>
      <c r="M122" s="65"/>
      <c r="N122" s="65"/>
      <c r="O122" s="65"/>
    </row>
    <row r="123" spans="11:15" ht="12.75">
      <c r="K123" s="65"/>
      <c r="L123" s="65"/>
      <c r="M123" s="65"/>
      <c r="N123" s="65"/>
      <c r="O123" s="65"/>
    </row>
    <row r="124" spans="11:15" ht="12.75">
      <c r="K124" s="65"/>
      <c r="L124" s="65"/>
      <c r="M124" s="65"/>
      <c r="N124" s="65"/>
      <c r="O124" s="65"/>
    </row>
    <row r="125" spans="11:15" ht="12.75">
      <c r="K125" s="65"/>
      <c r="L125" s="65"/>
      <c r="M125" s="65"/>
      <c r="N125" s="65"/>
      <c r="O125" s="65"/>
    </row>
    <row r="126" spans="11:15" ht="12.75">
      <c r="K126" s="65"/>
      <c r="L126" s="65"/>
      <c r="M126" s="65"/>
      <c r="N126" s="65"/>
      <c r="O126" s="65"/>
    </row>
    <row r="127" spans="11:15" ht="12.75">
      <c r="K127" s="92"/>
      <c r="L127" s="92"/>
      <c r="M127" s="92"/>
      <c r="N127" s="92"/>
      <c r="O127" s="92"/>
    </row>
    <row r="142" ht="13.5" thickBot="1"/>
    <row r="143" spans="2:4" ht="18.75" customHeight="1">
      <c r="B143" s="173" t="s">
        <v>180</v>
      </c>
      <c r="C143" s="174" t="s">
        <v>174</v>
      </c>
      <c r="D143" s="175" t="s">
        <v>175</v>
      </c>
    </row>
    <row r="144" spans="2:4" ht="12.75">
      <c r="B144" s="126" t="s">
        <v>136</v>
      </c>
      <c r="C144" s="122">
        <v>1</v>
      </c>
      <c r="D144" s="131">
        <f>(C144*100)/11</f>
        <v>9.090909090909092</v>
      </c>
    </row>
    <row r="145" spans="2:4" ht="12.75">
      <c r="B145" s="126" t="s">
        <v>52</v>
      </c>
      <c r="C145" s="122">
        <v>1</v>
      </c>
      <c r="D145" s="131">
        <f>(C145*100)/11</f>
        <v>9.090909090909092</v>
      </c>
    </row>
    <row r="146" spans="2:4" ht="12.75">
      <c r="B146" s="172" t="s">
        <v>51</v>
      </c>
      <c r="C146" s="122">
        <v>2</v>
      </c>
      <c r="D146" s="131">
        <f>(C146*100)/11</f>
        <v>18.181818181818183</v>
      </c>
    </row>
    <row r="147" spans="2:4" ht="13.5" thickBot="1">
      <c r="B147" s="128" t="s">
        <v>182</v>
      </c>
      <c r="C147" s="129">
        <v>7</v>
      </c>
      <c r="D147" s="147">
        <f>(C147*100)/11</f>
        <v>63.63636363636363</v>
      </c>
    </row>
    <row r="148" ht="12.75">
      <c r="D148" s="159">
        <f>SUM(D144:D147)</f>
        <v>100</v>
      </c>
    </row>
    <row r="170" ht="13.5" thickBot="1"/>
    <row r="171" spans="2:4" ht="22.5" customHeight="1">
      <c r="B171" s="177" t="s">
        <v>192</v>
      </c>
      <c r="C171" s="124" t="s">
        <v>174</v>
      </c>
      <c r="D171" s="125" t="s">
        <v>175</v>
      </c>
    </row>
    <row r="172" spans="2:4" ht="12.75">
      <c r="B172" s="126" t="s">
        <v>184</v>
      </c>
      <c r="C172" s="122">
        <v>1</v>
      </c>
      <c r="D172" s="154">
        <f>(C172*100)/11</f>
        <v>9.090909090909092</v>
      </c>
    </row>
    <row r="173" spans="2:4" ht="12.75">
      <c r="B173" s="126" t="s">
        <v>139</v>
      </c>
      <c r="C173" s="122">
        <v>10</v>
      </c>
      <c r="D173" s="154">
        <f>(C173*100)/11</f>
        <v>90.9090909090909</v>
      </c>
    </row>
    <row r="174" spans="2:4" ht="13.5" thickBot="1">
      <c r="B174" s="128"/>
      <c r="C174" s="129"/>
      <c r="D174" s="155">
        <f>SUM(D172:D173)</f>
        <v>100</v>
      </c>
    </row>
    <row r="198" spans="2:5" ht="20.25" customHeight="1">
      <c r="B198" s="206" t="s">
        <v>190</v>
      </c>
      <c r="C198" s="207" t="s">
        <v>185</v>
      </c>
      <c r="D198" s="207" t="s">
        <v>175</v>
      </c>
      <c r="E198" s="92"/>
    </row>
    <row r="199" spans="2:5" ht="18" customHeight="1">
      <c r="B199" s="122" t="s">
        <v>139</v>
      </c>
      <c r="C199" s="122">
        <v>9</v>
      </c>
      <c r="D199" s="136">
        <f>(C199*100)/11</f>
        <v>81.81818181818181</v>
      </c>
      <c r="E199" s="92"/>
    </row>
    <row r="200" spans="2:5" ht="20.25" customHeight="1">
      <c r="B200" s="122" t="s">
        <v>187</v>
      </c>
      <c r="C200" s="122"/>
      <c r="D200" s="136"/>
      <c r="E200" s="92"/>
    </row>
    <row r="201" spans="2:5" ht="12.75">
      <c r="B201" s="122" t="s">
        <v>194</v>
      </c>
      <c r="C201" s="122"/>
      <c r="D201" s="208"/>
      <c r="E201" s="92"/>
    </row>
    <row r="202" spans="2:4" ht="12.75">
      <c r="B202" s="224" t="s">
        <v>222</v>
      </c>
      <c r="C202" s="122"/>
      <c r="D202" s="122"/>
    </row>
    <row r="224" spans="2:4" ht="18" customHeight="1">
      <c r="B224" s="152"/>
      <c r="C224" s="99"/>
      <c r="D224" s="99"/>
    </row>
    <row r="225" spans="2:4" ht="16.5" customHeight="1">
      <c r="B225" s="179" t="s">
        <v>193</v>
      </c>
      <c r="C225" s="122" t="s">
        <v>185</v>
      </c>
      <c r="D225" s="122" t="s">
        <v>175</v>
      </c>
    </row>
    <row r="226" spans="2:4" ht="12.75">
      <c r="B226" s="122" t="s">
        <v>139</v>
      </c>
      <c r="C226" s="122">
        <v>4</v>
      </c>
      <c r="D226" s="136">
        <f>(C226*100)/11</f>
        <v>36.36363636363637</v>
      </c>
    </row>
    <row r="227" spans="2:4" ht="12.75">
      <c r="B227" s="122" t="s">
        <v>186</v>
      </c>
      <c r="C227" s="122">
        <v>7</v>
      </c>
      <c r="D227" s="136">
        <f>(C227*100)/11</f>
        <v>63.63636363636363</v>
      </c>
    </row>
    <row r="228" spans="2:4" ht="12.75">
      <c r="B228" s="92"/>
      <c r="C228" s="92"/>
      <c r="D228" s="92"/>
    </row>
    <row r="229" spans="2:4" ht="12.75">
      <c r="B229" s="92"/>
      <c r="C229" s="92"/>
      <c r="D229" s="92"/>
    </row>
    <row r="230" spans="2:4" ht="12.75">
      <c r="B230" s="99"/>
      <c r="C230" s="99"/>
      <c r="D230" s="92"/>
    </row>
    <row r="231" spans="1:4" ht="12.75">
      <c r="A231" s="92"/>
      <c r="B231" s="92"/>
      <c r="C231" s="92"/>
      <c r="D231" s="99"/>
    </row>
    <row r="240" spans="2:4" ht="12.75">
      <c r="B240" s="126" t="s">
        <v>187</v>
      </c>
      <c r="C240" s="122">
        <v>2</v>
      </c>
      <c r="D240" s="127"/>
    </row>
    <row r="241" spans="2:4" ht="12.75">
      <c r="B241" s="126" t="s">
        <v>188</v>
      </c>
      <c r="C241" s="122">
        <v>2</v>
      </c>
      <c r="D241" s="127"/>
    </row>
    <row r="242" spans="2:4" ht="12.75">
      <c r="B242" s="126" t="s">
        <v>189</v>
      </c>
      <c r="C242" s="122">
        <v>4</v>
      </c>
      <c r="D242" s="127"/>
    </row>
    <row r="243" spans="2:4" ht="13.5" thickBot="1">
      <c r="B243" s="137" t="s">
        <v>194</v>
      </c>
      <c r="C243" s="178">
        <v>4</v>
      </c>
      <c r="D243" s="130"/>
    </row>
    <row r="250" ht="13.5" thickBot="1"/>
    <row r="251" spans="3:5" ht="13.5" thickBot="1">
      <c r="C251" s="185"/>
      <c r="D251" s="186" t="s">
        <v>185</v>
      </c>
      <c r="E251" s="187" t="s">
        <v>175</v>
      </c>
    </row>
    <row r="252" spans="2:5" ht="12.75">
      <c r="B252" s="263" t="s">
        <v>152</v>
      </c>
      <c r="C252" s="183" t="s">
        <v>55</v>
      </c>
      <c r="D252" s="163">
        <v>4</v>
      </c>
      <c r="E252" s="223">
        <f>D252*100/11</f>
        <v>36.36363636363637</v>
      </c>
    </row>
    <row r="253" spans="2:5" ht="12.75">
      <c r="B253" s="264"/>
      <c r="C253" s="181" t="s">
        <v>43</v>
      </c>
      <c r="D253" s="122">
        <v>2</v>
      </c>
      <c r="E253" s="127"/>
    </row>
    <row r="254" spans="2:5" ht="12.75">
      <c r="B254" s="264"/>
      <c r="C254" s="181" t="s">
        <v>6</v>
      </c>
      <c r="D254" s="122">
        <v>2</v>
      </c>
      <c r="E254" s="127"/>
    </row>
    <row r="255" spans="2:5" ht="13.5" thickBot="1">
      <c r="B255" s="265"/>
      <c r="C255" s="182" t="s">
        <v>151</v>
      </c>
      <c r="D255" s="129">
        <v>4</v>
      </c>
      <c r="E255" s="130"/>
    </row>
    <row r="256" spans="4:5" ht="12.75">
      <c r="D256">
        <f>SUM(D252:D255)</f>
        <v>12</v>
      </c>
      <c r="E256" s="180"/>
    </row>
  </sheetData>
  <mergeCells count="5">
    <mergeCell ref="B252:B255"/>
    <mergeCell ref="M9:N9"/>
    <mergeCell ref="O9:Q9"/>
    <mergeCell ref="R9:S9"/>
    <mergeCell ref="J60:N6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242"/>
  <sheetViews>
    <sheetView workbookViewId="0" topLeftCell="A232">
      <selection activeCell="K248" sqref="K248"/>
    </sheetView>
  </sheetViews>
  <sheetFormatPr defaultColWidth="9.140625" defaultRowHeight="12.75"/>
  <cols>
    <col min="2" max="2" width="29.7109375" style="0" customWidth="1"/>
    <col min="12" max="12" width="10.7109375" style="0" customWidth="1"/>
    <col min="14" max="14" width="14.140625" style="0" customWidth="1"/>
    <col min="15" max="15" width="14.7109375" style="0" customWidth="1"/>
    <col min="29" max="29" width="18.7109375" style="0" customWidth="1"/>
  </cols>
  <sheetData>
    <row r="2" ht="13.5" thickBot="1"/>
    <row r="3" spans="2:36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</row>
    <row r="4" spans="2:36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</row>
    <row r="5" spans="2:36" ht="12.75">
      <c r="B5" s="1"/>
      <c r="C5" s="18">
        <v>1</v>
      </c>
      <c r="D5" s="1"/>
      <c r="E5" s="1"/>
      <c r="F5" s="1"/>
      <c r="G5" s="1"/>
      <c r="H5" s="1">
        <v>1</v>
      </c>
      <c r="I5" s="18"/>
      <c r="J5" s="1"/>
      <c r="K5" s="32">
        <v>1</v>
      </c>
      <c r="L5" s="19"/>
      <c r="M5" s="19">
        <v>1</v>
      </c>
      <c r="N5" s="19"/>
      <c r="O5" s="19"/>
      <c r="P5" s="19"/>
      <c r="Q5" s="19"/>
      <c r="R5" s="19"/>
      <c r="S5" s="18"/>
      <c r="T5" s="1">
        <v>1</v>
      </c>
      <c r="U5" s="1"/>
      <c r="V5" s="1"/>
      <c r="W5" s="1"/>
      <c r="X5" s="18"/>
      <c r="Y5" s="1"/>
      <c r="Z5" s="1"/>
      <c r="AA5" s="1"/>
      <c r="AB5" s="1"/>
      <c r="AC5" s="1"/>
      <c r="AD5" s="1"/>
      <c r="AE5" s="1"/>
      <c r="AF5" s="1"/>
      <c r="AG5" s="1"/>
      <c r="AH5" s="32">
        <v>1</v>
      </c>
      <c r="AI5" s="1"/>
      <c r="AJ5" s="32">
        <v>1</v>
      </c>
    </row>
    <row r="6" spans="2:36" ht="12.75">
      <c r="B6" s="1"/>
      <c r="C6" s="18">
        <v>1</v>
      </c>
      <c r="D6" s="1"/>
      <c r="E6" s="1"/>
      <c r="F6" s="1">
        <v>1</v>
      </c>
      <c r="G6" s="1"/>
      <c r="H6" s="1"/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>
        <v>1</v>
      </c>
      <c r="U6" s="1"/>
      <c r="V6" s="1"/>
      <c r="W6" s="1"/>
      <c r="X6" s="18"/>
      <c r="Y6" s="1"/>
      <c r="Z6" s="1"/>
      <c r="AA6" s="1"/>
      <c r="AB6" s="1"/>
      <c r="AC6" s="1">
        <v>1</v>
      </c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"/>
      <c r="E7" s="1">
        <v>1</v>
      </c>
      <c r="F7" s="1"/>
      <c r="G7" s="1"/>
      <c r="H7" s="1"/>
      <c r="I7" s="18"/>
      <c r="J7" s="1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/>
      <c r="U7" s="1"/>
      <c r="V7" s="1"/>
      <c r="W7" s="1"/>
      <c r="X7" s="18">
        <v>1</v>
      </c>
      <c r="Y7" s="1"/>
      <c r="Z7" s="1"/>
      <c r="AA7" s="1"/>
      <c r="AB7" s="1"/>
      <c r="AC7" s="1"/>
      <c r="AD7" s="1"/>
      <c r="AE7" s="1"/>
      <c r="AF7" s="1"/>
      <c r="AG7" s="1"/>
      <c r="AH7" s="18">
        <v>1</v>
      </c>
      <c r="AI7" s="1"/>
      <c r="AJ7" s="18">
        <v>1</v>
      </c>
    </row>
    <row r="8" spans="2:36" ht="12.75">
      <c r="B8" s="1">
        <v>1</v>
      </c>
      <c r="C8" s="18"/>
      <c r="D8" s="1"/>
      <c r="E8" s="1"/>
      <c r="F8" s="1"/>
      <c r="G8" s="1"/>
      <c r="H8" s="1"/>
      <c r="I8" s="18">
        <v>1</v>
      </c>
      <c r="J8" s="1">
        <v>1</v>
      </c>
      <c r="K8" s="18"/>
      <c r="L8" s="19">
        <v>1</v>
      </c>
      <c r="M8" s="19"/>
      <c r="N8" s="19"/>
      <c r="O8" s="19"/>
      <c r="P8" s="19"/>
      <c r="Q8" s="19"/>
      <c r="R8" s="19"/>
      <c r="S8" s="18"/>
      <c r="T8" s="1"/>
      <c r="U8" s="1"/>
      <c r="V8" s="1"/>
      <c r="W8" s="1"/>
      <c r="X8" s="18">
        <v>1</v>
      </c>
      <c r="Y8" s="1"/>
      <c r="Z8" s="1"/>
      <c r="AA8" s="1"/>
      <c r="AB8" s="1"/>
      <c r="AC8" s="1"/>
      <c r="AD8" s="1"/>
      <c r="AE8" s="1"/>
      <c r="AF8" s="1"/>
      <c r="AG8" s="1"/>
      <c r="AH8" s="18">
        <v>1</v>
      </c>
      <c r="AI8" s="1"/>
      <c r="AJ8" s="18">
        <v>1</v>
      </c>
    </row>
    <row r="9" spans="2:36" ht="12.75">
      <c r="B9" s="1">
        <v>1</v>
      </c>
      <c r="C9" s="18"/>
      <c r="D9" s="1"/>
      <c r="E9" s="1">
        <v>1</v>
      </c>
      <c r="F9" s="1"/>
      <c r="G9" s="1"/>
      <c r="H9" s="1"/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18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"/>
      <c r="E10" s="1">
        <v>1</v>
      </c>
      <c r="F10" s="1"/>
      <c r="G10" s="1"/>
      <c r="H10" s="1"/>
      <c r="I10" s="18"/>
      <c r="J10" s="1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18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/>
      <c r="C11" s="18">
        <v>1</v>
      </c>
      <c r="D11" s="1">
        <v>1</v>
      </c>
      <c r="E11" s="1"/>
      <c r="F11" s="1"/>
      <c r="G11" s="1"/>
      <c r="H11" s="1"/>
      <c r="I11" s="18"/>
      <c r="J11" s="1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18"/>
      <c r="Y11" s="1"/>
      <c r="Z11" s="1"/>
      <c r="AA11" s="1"/>
      <c r="AB11" s="1">
        <v>1</v>
      </c>
      <c r="AC11" s="1"/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"/>
      <c r="E12" s="1">
        <v>1</v>
      </c>
      <c r="F12" s="1"/>
      <c r="G12" s="1"/>
      <c r="H12" s="1"/>
      <c r="I12" s="18"/>
      <c r="J12" s="1">
        <v>1</v>
      </c>
      <c r="K12" s="18"/>
      <c r="L12" s="19"/>
      <c r="M12" s="19"/>
      <c r="N12" s="19">
        <v>1</v>
      </c>
      <c r="O12" s="19"/>
      <c r="P12" s="19"/>
      <c r="Q12" s="19"/>
      <c r="R12" s="19"/>
      <c r="S12" s="18"/>
      <c r="T12" s="1"/>
      <c r="U12" s="1"/>
      <c r="V12" s="1"/>
      <c r="W12" s="1">
        <v>1</v>
      </c>
      <c r="X12" s="18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8"/>
      <c r="AI12" s="1"/>
      <c r="AJ12" s="18">
        <v>1</v>
      </c>
    </row>
    <row r="13" spans="2:36" ht="12.75">
      <c r="B13" s="1"/>
      <c r="C13" s="18">
        <v>1</v>
      </c>
      <c r="D13" s="1"/>
      <c r="E13" s="1"/>
      <c r="F13" s="1"/>
      <c r="G13" s="1"/>
      <c r="H13" s="1">
        <v>1</v>
      </c>
      <c r="I13" s="18"/>
      <c r="J13" s="1"/>
      <c r="K13" s="18">
        <v>1</v>
      </c>
      <c r="L13" s="19"/>
      <c r="M13" s="19">
        <v>1</v>
      </c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18">
        <v>1</v>
      </c>
    </row>
    <row r="14" spans="2:36" ht="13.5" thickBot="1">
      <c r="B14" s="27"/>
      <c r="C14" s="26">
        <v>1</v>
      </c>
      <c r="D14" s="27"/>
      <c r="E14" s="27"/>
      <c r="F14" s="27">
        <v>1</v>
      </c>
      <c r="G14" s="27"/>
      <c r="H14" s="27"/>
      <c r="I14" s="26"/>
      <c r="J14" s="25">
        <v>1</v>
      </c>
      <c r="K14" s="26"/>
      <c r="L14" s="27"/>
      <c r="M14" s="27"/>
      <c r="N14" s="27">
        <v>1</v>
      </c>
      <c r="O14" s="27"/>
      <c r="P14" s="27"/>
      <c r="Q14" s="27"/>
      <c r="R14" s="27"/>
      <c r="S14" s="26"/>
      <c r="T14" s="27"/>
      <c r="U14" s="27"/>
      <c r="V14" s="27"/>
      <c r="W14" s="27">
        <v>1</v>
      </c>
      <c r="X14" s="26"/>
      <c r="Y14" s="27"/>
      <c r="Z14" s="27">
        <v>1</v>
      </c>
      <c r="AA14" s="27"/>
      <c r="AB14" s="27"/>
      <c r="AC14" s="27"/>
      <c r="AD14" s="27"/>
      <c r="AE14" s="27"/>
      <c r="AF14" s="27"/>
      <c r="AG14" s="27"/>
      <c r="AH14" s="26">
        <v>1</v>
      </c>
      <c r="AI14" s="27">
        <v>1</v>
      </c>
      <c r="AJ14" s="26"/>
    </row>
    <row r="15" spans="2:36" ht="12.75">
      <c r="B15">
        <f>SUM(B5:B14)</f>
        <v>3</v>
      </c>
      <c r="C15">
        <f aca="true" t="shared" si="0" ref="C15:AJ15">SUM(C5:C14)</f>
        <v>7</v>
      </c>
      <c r="D15">
        <f t="shared" si="0"/>
        <v>1</v>
      </c>
      <c r="E15">
        <f t="shared" si="0"/>
        <v>4</v>
      </c>
      <c r="F15">
        <f t="shared" si="0"/>
        <v>2</v>
      </c>
      <c r="G15">
        <f t="shared" si="0"/>
        <v>0</v>
      </c>
      <c r="H15">
        <f t="shared" si="0"/>
        <v>2</v>
      </c>
      <c r="I15">
        <f t="shared" si="0"/>
        <v>1</v>
      </c>
      <c r="J15">
        <f t="shared" si="0"/>
        <v>8</v>
      </c>
      <c r="K15">
        <f t="shared" si="0"/>
        <v>2</v>
      </c>
      <c r="L15">
        <f t="shared" si="0"/>
        <v>6</v>
      </c>
      <c r="M15">
        <f t="shared" si="0"/>
        <v>2</v>
      </c>
      <c r="N15">
        <f t="shared" si="0"/>
        <v>2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2</v>
      </c>
      <c r="X15">
        <f t="shared" si="0"/>
        <v>2</v>
      </c>
      <c r="Y15">
        <f t="shared" si="0"/>
        <v>0</v>
      </c>
      <c r="Z15">
        <f t="shared" si="0"/>
        <v>2</v>
      </c>
      <c r="AA15">
        <f t="shared" si="0"/>
        <v>0</v>
      </c>
      <c r="AB15">
        <f t="shared" si="0"/>
        <v>2</v>
      </c>
      <c r="AC15">
        <f t="shared" si="0"/>
        <v>1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5</v>
      </c>
      <c r="AI15">
        <f t="shared" si="0"/>
        <v>1</v>
      </c>
      <c r="AJ15">
        <f t="shared" si="0"/>
        <v>9</v>
      </c>
    </row>
    <row r="19" ht="13.5" thickBot="1"/>
    <row r="20" spans="2:4" ht="19.5" customHeight="1">
      <c r="B20" s="160" t="s">
        <v>171</v>
      </c>
      <c r="C20" s="124" t="s">
        <v>174</v>
      </c>
      <c r="D20" s="125" t="s">
        <v>175</v>
      </c>
    </row>
    <row r="21" spans="2:4" ht="12.75">
      <c r="B21" s="126" t="s">
        <v>172</v>
      </c>
      <c r="C21" s="122">
        <v>3</v>
      </c>
      <c r="D21" s="127">
        <f>(C21*100)/10</f>
        <v>30</v>
      </c>
    </row>
    <row r="22" spans="2:4" ht="13.5" thickBot="1">
      <c r="B22" s="128" t="s">
        <v>173</v>
      </c>
      <c r="C22" s="129">
        <v>7</v>
      </c>
      <c r="D22" s="127">
        <f>(C22*100)/10</f>
        <v>70</v>
      </c>
    </row>
    <row r="44" ht="13.5" thickBot="1"/>
    <row r="45" spans="2:4" ht="18.75" customHeight="1">
      <c r="B45" s="214" t="s">
        <v>3</v>
      </c>
      <c r="C45" s="124" t="s">
        <v>174</v>
      </c>
      <c r="D45" s="125" t="s">
        <v>175</v>
      </c>
    </row>
    <row r="46" spans="2:4" ht="12.75">
      <c r="B46" s="126">
        <v>15</v>
      </c>
      <c r="C46" s="122">
        <v>1</v>
      </c>
      <c r="D46" s="127">
        <f>(C46*100)/10</f>
        <v>10</v>
      </c>
    </row>
    <row r="47" spans="2:4" ht="12.75">
      <c r="B47" s="126">
        <v>16</v>
      </c>
      <c r="C47" s="122">
        <v>4</v>
      </c>
      <c r="D47" s="127">
        <f>(C47*100)/10</f>
        <v>40</v>
      </c>
    </row>
    <row r="48" spans="2:4" ht="12.75">
      <c r="B48" s="126">
        <v>17</v>
      </c>
      <c r="C48" s="122">
        <v>2</v>
      </c>
      <c r="D48" s="127">
        <f>(C48*100)/10</f>
        <v>20</v>
      </c>
    </row>
    <row r="49" spans="2:4" ht="12.75">
      <c r="B49" s="126">
        <v>19</v>
      </c>
      <c r="C49" s="122">
        <v>2</v>
      </c>
      <c r="D49" s="127">
        <f>(C49*100)/10</f>
        <v>20</v>
      </c>
    </row>
    <row r="50" spans="2:4" ht="13.5" thickBot="1">
      <c r="B50" s="128">
        <v>20</v>
      </c>
      <c r="C50" s="129">
        <v>1</v>
      </c>
      <c r="D50" s="127">
        <f>(C50*100)/10</f>
        <v>10</v>
      </c>
    </row>
    <row r="72" ht="13.5" thickBot="1"/>
    <row r="73" spans="2:4" ht="16.5" customHeight="1">
      <c r="B73" s="215" t="s">
        <v>44</v>
      </c>
      <c r="C73" s="124" t="s">
        <v>183</v>
      </c>
      <c r="D73" s="125" t="s">
        <v>175</v>
      </c>
    </row>
    <row r="74" spans="2:4" ht="12.75">
      <c r="B74" s="126" t="s">
        <v>45</v>
      </c>
      <c r="C74" s="122">
        <v>6</v>
      </c>
      <c r="D74" s="127">
        <f>(C74*100)/10</f>
        <v>60</v>
      </c>
    </row>
    <row r="75" spans="2:4" ht="12.75">
      <c r="B75" s="126" t="s">
        <v>46</v>
      </c>
      <c r="C75" s="122">
        <v>2</v>
      </c>
      <c r="D75" s="127">
        <f>(C75*100)/10</f>
        <v>20</v>
      </c>
    </row>
    <row r="76" spans="2:4" ht="13.5" thickBot="1">
      <c r="B76" s="128" t="s">
        <v>47</v>
      </c>
      <c r="C76" s="129">
        <v>2</v>
      </c>
      <c r="D76" s="127">
        <f>(C76*100)/10</f>
        <v>20</v>
      </c>
    </row>
    <row r="99" ht="13.5" thickBot="1"/>
    <row r="100" spans="2:4" ht="20.25" customHeight="1">
      <c r="B100" s="217" t="s">
        <v>6</v>
      </c>
      <c r="C100" s="124" t="s">
        <v>174</v>
      </c>
      <c r="D100" s="125" t="s">
        <v>175</v>
      </c>
    </row>
    <row r="101" spans="2:4" ht="12.75">
      <c r="B101" s="126" t="s">
        <v>4</v>
      </c>
      <c r="C101" s="122">
        <v>8</v>
      </c>
      <c r="D101" s="127">
        <f>(C101*100)/10</f>
        <v>80</v>
      </c>
    </row>
    <row r="102" spans="2:4" ht="13.5" thickBot="1">
      <c r="B102" s="128" t="s">
        <v>5</v>
      </c>
      <c r="C102" s="129">
        <v>2</v>
      </c>
      <c r="D102" s="130">
        <f>(C102*100)/10</f>
        <v>20</v>
      </c>
    </row>
    <row r="126" ht="13.5" thickBot="1"/>
    <row r="127" spans="2:4" ht="18" customHeight="1">
      <c r="B127" s="177" t="s">
        <v>43</v>
      </c>
      <c r="C127" s="124" t="s">
        <v>174</v>
      </c>
      <c r="D127" s="125" t="s">
        <v>175</v>
      </c>
    </row>
    <row r="128" spans="2:4" ht="12.75">
      <c r="B128" s="126" t="s">
        <v>38</v>
      </c>
      <c r="C128" s="122">
        <v>6</v>
      </c>
      <c r="D128" s="127">
        <f>(C128*100)/10</f>
        <v>60</v>
      </c>
    </row>
    <row r="129" spans="2:4" ht="12.75">
      <c r="B129" s="126" t="s">
        <v>41</v>
      </c>
      <c r="C129" s="122">
        <v>2</v>
      </c>
      <c r="D129" s="127">
        <f>(C129*100)/10</f>
        <v>20</v>
      </c>
    </row>
    <row r="130" spans="2:4" ht="13.5" thickBot="1">
      <c r="B130" s="128" t="s">
        <v>54</v>
      </c>
      <c r="C130" s="129">
        <v>2</v>
      </c>
      <c r="D130" s="130">
        <f>(C130*100)/10</f>
        <v>20</v>
      </c>
    </row>
    <row r="153" ht="13.5" thickBot="1"/>
    <row r="154" spans="2:4" ht="18" customHeight="1">
      <c r="B154" s="218" t="s">
        <v>55</v>
      </c>
      <c r="C154" s="124" t="s">
        <v>174</v>
      </c>
      <c r="D154" s="125" t="s">
        <v>175</v>
      </c>
    </row>
    <row r="155" spans="2:4" ht="12.75">
      <c r="B155" s="126" t="s">
        <v>50</v>
      </c>
      <c r="C155" s="122">
        <v>2</v>
      </c>
      <c r="D155" s="127">
        <f>(C155*100)/10</f>
        <v>20</v>
      </c>
    </row>
    <row r="156" spans="2:4" ht="12.75">
      <c r="B156" s="126" t="s">
        <v>52</v>
      </c>
      <c r="C156" s="122">
        <v>2</v>
      </c>
      <c r="D156" s="127">
        <f>(C156*100)/10</f>
        <v>20</v>
      </c>
    </row>
    <row r="157" spans="2:4" ht="12.75">
      <c r="B157" s="126" t="s">
        <v>53</v>
      </c>
      <c r="C157" s="122">
        <v>1</v>
      </c>
      <c r="D157" s="127">
        <f>(C157*100)/10</f>
        <v>10</v>
      </c>
    </row>
    <row r="158" spans="2:4" ht="13.5" thickBot="1">
      <c r="B158" s="128" t="s">
        <v>54</v>
      </c>
      <c r="C158" s="129">
        <v>5</v>
      </c>
      <c r="D158" s="127">
        <f>(C158*100)/10</f>
        <v>50</v>
      </c>
    </row>
    <row r="182" ht="13.5" thickBot="1"/>
    <row r="183" spans="2:4" ht="19.5" customHeight="1">
      <c r="B183" s="219" t="s">
        <v>207</v>
      </c>
      <c r="C183" s="124" t="s">
        <v>174</v>
      </c>
      <c r="D183" s="125" t="s">
        <v>175</v>
      </c>
    </row>
    <row r="184" spans="2:4" ht="12.75">
      <c r="B184" s="126" t="s">
        <v>184</v>
      </c>
      <c r="C184" s="122">
        <v>1</v>
      </c>
      <c r="D184" s="127">
        <f>(C184*100)/10</f>
        <v>10</v>
      </c>
    </row>
    <row r="185" spans="2:4" ht="13.5" thickBot="1">
      <c r="B185" s="128" t="s">
        <v>139</v>
      </c>
      <c r="C185" s="129">
        <v>9</v>
      </c>
      <c r="D185" s="127">
        <f>(C185*100)/10</f>
        <v>90</v>
      </c>
    </row>
    <row r="207" ht="13.5" thickBot="1"/>
    <row r="208" spans="2:12" ht="18.75" customHeight="1">
      <c r="B208" s="168" t="s">
        <v>190</v>
      </c>
      <c r="C208" s="124" t="s">
        <v>174</v>
      </c>
      <c r="D208" s="125" t="s">
        <v>175</v>
      </c>
      <c r="I208" s="19"/>
      <c r="J208" s="19"/>
      <c r="K208" s="53"/>
      <c r="L208" s="19"/>
    </row>
    <row r="209" spans="2:12" ht="12.75">
      <c r="B209" s="126" t="s">
        <v>139</v>
      </c>
      <c r="C209" s="122">
        <v>6</v>
      </c>
      <c r="D209" s="127"/>
      <c r="I209" s="19"/>
      <c r="J209" s="19"/>
      <c r="K209" s="53"/>
      <c r="L209" s="19"/>
    </row>
    <row r="210" spans="2:12" ht="12.75">
      <c r="B210" s="126" t="s">
        <v>194</v>
      </c>
      <c r="C210" s="122">
        <v>2</v>
      </c>
      <c r="D210" s="127"/>
      <c r="I210" s="19"/>
      <c r="J210" s="19"/>
      <c r="K210" s="53"/>
      <c r="L210" s="19"/>
    </row>
    <row r="211" spans="2:12" ht="13.5" thickBot="1">
      <c r="B211" s="128" t="s">
        <v>208</v>
      </c>
      <c r="C211" s="129">
        <v>2</v>
      </c>
      <c r="D211" s="130"/>
      <c r="I211" s="19"/>
      <c r="J211" s="19"/>
      <c r="K211" s="53"/>
      <c r="L211" s="19"/>
    </row>
    <row r="212" spans="9:12" ht="12.75">
      <c r="I212" s="19"/>
      <c r="J212" s="19"/>
      <c r="K212" s="53"/>
      <c r="L212" s="19"/>
    </row>
    <row r="213" spans="9:12" ht="12.75">
      <c r="I213" s="19"/>
      <c r="J213" s="19"/>
      <c r="K213" s="53"/>
      <c r="L213" s="19"/>
    </row>
    <row r="214" spans="9:12" ht="12.75">
      <c r="I214" s="19"/>
      <c r="J214" s="19"/>
      <c r="K214" s="53"/>
      <c r="L214" s="19"/>
    </row>
    <row r="215" spans="9:12" ht="12.75">
      <c r="I215" s="19"/>
      <c r="J215" s="19"/>
      <c r="K215" s="53"/>
      <c r="L215" s="19"/>
    </row>
    <row r="216" spans="9:12" ht="12.75">
      <c r="I216" s="19"/>
      <c r="J216" s="19"/>
      <c r="K216" s="53"/>
      <c r="L216" s="19"/>
    </row>
    <row r="217" spans="9:12" ht="12.75">
      <c r="I217" s="19"/>
      <c r="J217" s="19"/>
      <c r="K217" s="53"/>
      <c r="L217" s="19"/>
    </row>
    <row r="229" ht="13.5" thickBot="1"/>
    <row r="230" spans="2:4" ht="20.25" customHeight="1">
      <c r="B230" s="160" t="s">
        <v>209</v>
      </c>
      <c r="C230" s="124" t="s">
        <v>174</v>
      </c>
      <c r="D230" s="125" t="s">
        <v>175</v>
      </c>
    </row>
    <row r="231" spans="2:12" ht="12.75">
      <c r="B231" s="126" t="s">
        <v>139</v>
      </c>
      <c r="C231" s="122">
        <v>6</v>
      </c>
      <c r="D231" s="127">
        <f>C231*100/10</f>
        <v>60</v>
      </c>
      <c r="G231" s="19"/>
      <c r="H231" s="19"/>
      <c r="I231" s="53"/>
      <c r="J231" s="21"/>
      <c r="K231" s="23"/>
      <c r="L231" s="19"/>
    </row>
    <row r="232" spans="2:12" ht="12.75">
      <c r="B232" s="126" t="s">
        <v>205</v>
      </c>
      <c r="C232" s="122">
        <v>2</v>
      </c>
      <c r="D232" s="154">
        <f>C232*40/7</f>
        <v>11.428571428571429</v>
      </c>
      <c r="G232" s="19"/>
      <c r="H232" s="19"/>
      <c r="I232" s="53"/>
      <c r="J232" s="21"/>
      <c r="K232" s="23"/>
      <c r="L232" s="19"/>
    </row>
    <row r="233" spans="2:12" ht="15" customHeight="1">
      <c r="B233" s="126" t="s">
        <v>210</v>
      </c>
      <c r="C233" s="122">
        <v>4</v>
      </c>
      <c r="D233" s="154">
        <f>C233*40/7</f>
        <v>22.857142857142858</v>
      </c>
      <c r="G233" s="19"/>
      <c r="H233" s="19"/>
      <c r="I233" s="53"/>
      <c r="J233" s="21"/>
      <c r="K233" s="56"/>
      <c r="L233" s="37"/>
    </row>
    <row r="234" spans="2:12" ht="14.25" customHeight="1" thickBot="1">
      <c r="B234" s="128" t="s">
        <v>211</v>
      </c>
      <c r="C234" s="129">
        <v>1</v>
      </c>
      <c r="D234" s="154">
        <f>C234*40/7</f>
        <v>5.714285714285714</v>
      </c>
      <c r="G234" s="19"/>
      <c r="H234" s="19"/>
      <c r="I234" s="53"/>
      <c r="J234" s="21"/>
      <c r="K234" s="56"/>
      <c r="L234" s="13"/>
    </row>
    <row r="235" spans="4:12" ht="12.75">
      <c r="D235">
        <f>D231+D232+D233+D234</f>
        <v>100</v>
      </c>
      <c r="G235" s="19"/>
      <c r="H235" s="19"/>
      <c r="I235" s="53"/>
      <c r="J235" s="21"/>
      <c r="K235" s="23"/>
      <c r="L235" s="19"/>
    </row>
    <row r="236" spans="7:12" ht="12.75">
      <c r="G236" s="19"/>
      <c r="H236" s="19"/>
      <c r="I236" s="53"/>
      <c r="J236" s="21"/>
      <c r="K236" s="220"/>
      <c r="L236" s="19"/>
    </row>
    <row r="237" spans="7:12" ht="12.75">
      <c r="G237" s="19"/>
      <c r="H237" s="19"/>
      <c r="I237" s="53"/>
      <c r="J237" s="21"/>
      <c r="K237" s="23"/>
      <c r="L237" s="19"/>
    </row>
    <row r="238" spans="7:12" ht="12.75">
      <c r="G238" s="19"/>
      <c r="H238" s="19"/>
      <c r="I238" s="53"/>
      <c r="J238" s="21"/>
      <c r="K238" s="23"/>
      <c r="L238" s="19"/>
    </row>
    <row r="239" spans="7:12" ht="12.75">
      <c r="G239" s="19"/>
      <c r="H239" s="19"/>
      <c r="I239" s="53"/>
      <c r="J239" s="21"/>
      <c r="K239" s="23"/>
      <c r="L239" s="19"/>
    </row>
    <row r="240" spans="7:12" ht="12.75">
      <c r="G240" s="19"/>
      <c r="H240" s="19"/>
      <c r="I240" s="53"/>
      <c r="J240" s="21"/>
      <c r="K240" s="23"/>
      <c r="L240" s="19"/>
    </row>
    <row r="241" spans="7:12" ht="12.75">
      <c r="G241" s="92"/>
      <c r="H241" s="92"/>
      <c r="I241" s="92"/>
      <c r="J241" s="92"/>
      <c r="K241" s="92"/>
      <c r="L241" s="92"/>
    </row>
    <row r="242" spans="7:12" ht="12.75">
      <c r="G242" s="92"/>
      <c r="H242" s="92"/>
      <c r="I242" s="92"/>
      <c r="J242" s="92"/>
      <c r="K242" s="92"/>
      <c r="L242" s="92"/>
    </row>
  </sheetData>
  <mergeCells count="7">
    <mergeCell ref="T3:X3"/>
    <mergeCell ref="Y3:AH3"/>
    <mergeCell ref="AI3:AJ3"/>
    <mergeCell ref="B3:C3"/>
    <mergeCell ref="D3:I3"/>
    <mergeCell ref="J3:K3"/>
    <mergeCell ref="L3:S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U249"/>
  <sheetViews>
    <sheetView workbookViewId="0" topLeftCell="A247">
      <selection activeCell="D244" activeCellId="1" sqref="B244:B248 D244:D248"/>
    </sheetView>
  </sheetViews>
  <sheetFormatPr defaultColWidth="9.140625" defaultRowHeight="12.75"/>
  <cols>
    <col min="2" max="2" width="23.7109375" style="0" customWidth="1"/>
    <col min="12" max="12" width="10.421875" style="0" customWidth="1"/>
    <col min="13" max="13" width="11.57421875" style="0" customWidth="1"/>
  </cols>
  <sheetData>
    <row r="2" ht="13.5" thickBot="1"/>
    <row r="3" spans="2:47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  <c r="AK3" s="80"/>
      <c r="AL3" s="260" t="s">
        <v>72</v>
      </c>
      <c r="AM3" s="261"/>
      <c r="AN3" s="261"/>
      <c r="AO3" s="262"/>
      <c r="AP3" s="232" t="s">
        <v>74</v>
      </c>
      <c r="AQ3" s="233"/>
      <c r="AR3" s="233"/>
      <c r="AS3" s="233"/>
      <c r="AT3" s="233"/>
      <c r="AU3" s="234"/>
    </row>
    <row r="4" spans="2:47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  <c r="AK4" s="13" t="s">
        <v>58</v>
      </c>
      <c r="AL4" s="13" t="s">
        <v>57</v>
      </c>
      <c r="AM4" s="13" t="s">
        <v>58</v>
      </c>
      <c r="AN4" s="14" t="s">
        <v>73</v>
      </c>
      <c r="AO4" s="15" t="s">
        <v>75</v>
      </c>
      <c r="AP4" s="13" t="s">
        <v>57</v>
      </c>
      <c r="AQ4" s="13" t="s">
        <v>58</v>
      </c>
      <c r="AR4" s="2" t="s">
        <v>73</v>
      </c>
      <c r="AS4" s="16" t="s">
        <v>75</v>
      </c>
      <c r="AT4" s="54" t="s">
        <v>73</v>
      </c>
      <c r="AU4" s="15" t="s">
        <v>75</v>
      </c>
    </row>
    <row r="5" spans="2:36" ht="12.75">
      <c r="B5" s="1"/>
      <c r="C5" s="18">
        <v>1</v>
      </c>
      <c r="D5" s="19"/>
      <c r="E5" s="19">
        <v>1</v>
      </c>
      <c r="F5" s="19"/>
      <c r="G5" s="1"/>
      <c r="H5" s="1"/>
      <c r="I5" s="18"/>
      <c r="J5" s="19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3">
        <v>1</v>
      </c>
      <c r="U5" s="1"/>
      <c r="V5" s="1"/>
      <c r="W5" s="1"/>
      <c r="X5" s="20"/>
      <c r="Y5" s="1"/>
      <c r="Z5" s="1"/>
      <c r="AA5" s="1">
        <v>1</v>
      </c>
      <c r="AB5" s="1"/>
      <c r="AC5" s="1"/>
      <c r="AD5" s="1"/>
      <c r="AE5" s="1"/>
      <c r="AF5" s="1"/>
      <c r="AG5" s="1"/>
      <c r="AH5" s="32"/>
      <c r="AI5" s="1"/>
      <c r="AJ5" s="32">
        <v>1</v>
      </c>
    </row>
    <row r="6" spans="2:36" ht="12.75">
      <c r="B6" s="1"/>
      <c r="C6" s="18">
        <v>1</v>
      </c>
      <c r="D6" s="19"/>
      <c r="E6" s="19">
        <v>1</v>
      </c>
      <c r="F6" s="19"/>
      <c r="G6" s="1"/>
      <c r="H6" s="1"/>
      <c r="I6" s="18"/>
      <c r="J6" s="19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/>
      <c r="U6" s="1"/>
      <c r="V6" s="1"/>
      <c r="W6" s="1"/>
      <c r="X6" s="20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9"/>
      <c r="E7" s="19"/>
      <c r="F7" s="19">
        <v>1</v>
      </c>
      <c r="G7" s="1"/>
      <c r="H7" s="1"/>
      <c r="I7" s="18"/>
      <c r="J7" s="19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U7" s="1"/>
      <c r="V7" s="1"/>
      <c r="W7" s="1"/>
      <c r="X7" s="20"/>
      <c r="Y7" s="1"/>
      <c r="Z7" s="1"/>
      <c r="AA7" s="1"/>
      <c r="AB7" s="1">
        <v>1</v>
      </c>
      <c r="AC7" s="1"/>
      <c r="AD7" s="1"/>
      <c r="AE7" s="1"/>
      <c r="AF7" s="1"/>
      <c r="AG7" s="1"/>
      <c r="AH7" s="18"/>
      <c r="AI7" s="1"/>
      <c r="AJ7" s="18">
        <v>1</v>
      </c>
    </row>
    <row r="8" spans="2:36" ht="12.75">
      <c r="B8" s="1">
        <v>1</v>
      </c>
      <c r="C8" s="18"/>
      <c r="D8" s="19"/>
      <c r="E8" s="19">
        <v>1</v>
      </c>
      <c r="F8" s="19"/>
      <c r="G8" s="1"/>
      <c r="H8" s="1"/>
      <c r="I8" s="18"/>
      <c r="J8" s="19">
        <v>1</v>
      </c>
      <c r="K8" s="18"/>
      <c r="L8" s="13">
        <v>1</v>
      </c>
      <c r="M8" s="19"/>
      <c r="N8" s="19"/>
      <c r="O8" s="19"/>
      <c r="P8" s="19"/>
      <c r="Q8" s="19"/>
      <c r="R8" s="19"/>
      <c r="S8" s="18"/>
      <c r="T8" s="1">
        <v>1</v>
      </c>
      <c r="U8" s="1"/>
      <c r="V8" s="1"/>
      <c r="W8" s="1"/>
      <c r="X8" s="20"/>
      <c r="Y8" s="1"/>
      <c r="Z8" s="1"/>
      <c r="AA8" s="1"/>
      <c r="AB8" s="1"/>
      <c r="AC8" s="1"/>
      <c r="AD8" s="1"/>
      <c r="AE8" s="1"/>
      <c r="AF8" s="1">
        <v>1</v>
      </c>
      <c r="AG8" s="1"/>
      <c r="AH8" s="18"/>
      <c r="AI8" s="1"/>
      <c r="AJ8" s="18">
        <v>1</v>
      </c>
    </row>
    <row r="9" spans="2:36" ht="12.75">
      <c r="B9" s="1">
        <v>1</v>
      </c>
      <c r="C9" s="18"/>
      <c r="D9" s="19">
        <v>1</v>
      </c>
      <c r="E9" s="19"/>
      <c r="F9" s="19"/>
      <c r="G9" s="1"/>
      <c r="H9" s="1"/>
      <c r="I9" s="18"/>
      <c r="J9" s="19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20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9">
        <v>1</v>
      </c>
      <c r="E10" s="19"/>
      <c r="F10" s="19"/>
      <c r="G10" s="1"/>
      <c r="H10" s="1"/>
      <c r="I10" s="18"/>
      <c r="J10" s="19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20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>
        <v>1</v>
      </c>
      <c r="C11" s="18"/>
      <c r="D11" s="19">
        <v>1</v>
      </c>
      <c r="E11" s="19"/>
      <c r="F11" s="19"/>
      <c r="G11" s="1"/>
      <c r="H11" s="1"/>
      <c r="I11" s="18"/>
      <c r="J11" s="19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20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9"/>
      <c r="E12" s="19">
        <v>1</v>
      </c>
      <c r="F12" s="19"/>
      <c r="G12" s="1"/>
      <c r="H12" s="1"/>
      <c r="I12" s="18"/>
      <c r="J12" s="19">
        <v>1</v>
      </c>
      <c r="K12" s="18"/>
      <c r="L12" s="13">
        <v>1</v>
      </c>
      <c r="M12" s="19"/>
      <c r="N12" s="19"/>
      <c r="O12" s="19"/>
      <c r="P12" s="19"/>
      <c r="Q12" s="19"/>
      <c r="R12" s="19"/>
      <c r="S12" s="18"/>
      <c r="T12" s="1">
        <v>1</v>
      </c>
      <c r="U12" s="1"/>
      <c r="V12" s="1"/>
      <c r="W12" s="1"/>
      <c r="X12" s="20"/>
      <c r="Y12" s="1"/>
      <c r="Z12" s="1"/>
      <c r="AA12" s="1"/>
      <c r="AB12" s="1"/>
      <c r="AC12" s="1"/>
      <c r="AD12" s="1"/>
      <c r="AE12" s="1"/>
      <c r="AF12" s="1"/>
      <c r="AG12" s="1"/>
      <c r="AH12" s="18">
        <v>1</v>
      </c>
      <c r="AI12" s="1"/>
      <c r="AJ12" s="18">
        <v>1</v>
      </c>
    </row>
    <row r="13" spans="2:36" ht="12.75">
      <c r="B13" s="1"/>
      <c r="C13" s="18">
        <v>1</v>
      </c>
      <c r="D13" s="19"/>
      <c r="E13" s="19">
        <v>1</v>
      </c>
      <c r="F13" s="19"/>
      <c r="G13" s="1"/>
      <c r="H13" s="1"/>
      <c r="I13" s="18"/>
      <c r="J13" s="19">
        <v>1</v>
      </c>
      <c r="K13" s="18"/>
      <c r="L13" s="13">
        <v>1</v>
      </c>
      <c r="M13" s="19"/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20"/>
      <c r="Y13" s="1"/>
      <c r="Z13" s="1"/>
      <c r="AA13" s="1"/>
      <c r="AB13" s="1"/>
      <c r="AC13" s="1"/>
      <c r="AD13" s="1"/>
      <c r="AE13" s="1"/>
      <c r="AF13" s="1"/>
      <c r="AG13" s="1"/>
      <c r="AH13" s="18">
        <v>1</v>
      </c>
      <c r="AI13" s="1"/>
      <c r="AJ13" s="18">
        <v>1</v>
      </c>
    </row>
    <row r="14" spans="2:36" ht="12.75">
      <c r="B14" s="1"/>
      <c r="C14" s="18">
        <v>1</v>
      </c>
      <c r="D14" s="19"/>
      <c r="E14" s="19">
        <v>1</v>
      </c>
      <c r="F14" s="19"/>
      <c r="G14" s="1"/>
      <c r="H14" s="1"/>
      <c r="I14" s="18"/>
      <c r="J14" s="19">
        <v>1</v>
      </c>
      <c r="K14" s="18"/>
      <c r="L14" s="13">
        <v>1</v>
      </c>
      <c r="M14" s="19"/>
      <c r="N14" s="19"/>
      <c r="O14" s="19"/>
      <c r="P14" s="19"/>
      <c r="Q14" s="19"/>
      <c r="R14" s="19"/>
      <c r="S14" s="18"/>
      <c r="T14" s="1">
        <v>1</v>
      </c>
      <c r="U14" s="1"/>
      <c r="V14" s="1"/>
      <c r="W14" s="1"/>
      <c r="X14" s="20"/>
      <c r="Y14" s="1"/>
      <c r="Z14" s="1"/>
      <c r="AA14" s="1"/>
      <c r="AB14" s="1"/>
      <c r="AC14" s="1"/>
      <c r="AD14" s="1"/>
      <c r="AE14" s="1"/>
      <c r="AF14" s="1"/>
      <c r="AG14" s="1"/>
      <c r="AH14" s="18">
        <v>1</v>
      </c>
      <c r="AI14" s="1"/>
      <c r="AJ14" s="18">
        <v>1</v>
      </c>
    </row>
    <row r="15" spans="2:36" ht="12.75">
      <c r="B15" s="1"/>
      <c r="C15" s="18">
        <v>1</v>
      </c>
      <c r="D15" s="19">
        <v>1</v>
      </c>
      <c r="E15" s="19"/>
      <c r="F15" s="19"/>
      <c r="G15" s="1"/>
      <c r="H15" s="1"/>
      <c r="I15" s="18"/>
      <c r="J15" s="19">
        <v>1</v>
      </c>
      <c r="K15" s="18"/>
      <c r="L15" s="13">
        <v>1</v>
      </c>
      <c r="M15" s="19"/>
      <c r="N15" s="19"/>
      <c r="O15" s="19"/>
      <c r="P15" s="19"/>
      <c r="Q15" s="19"/>
      <c r="R15" s="19"/>
      <c r="S15" s="18"/>
      <c r="T15" s="1">
        <v>1</v>
      </c>
      <c r="U15" s="1"/>
      <c r="V15" s="1"/>
      <c r="W15" s="1"/>
      <c r="X15" s="20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8"/>
      <c r="AI15" s="1"/>
      <c r="AJ15" s="18">
        <v>1</v>
      </c>
    </row>
    <row r="16" spans="2:36" ht="12.75">
      <c r="B16" s="1">
        <v>1</v>
      </c>
      <c r="C16" s="18"/>
      <c r="D16" s="19">
        <v>1</v>
      </c>
      <c r="E16" s="19"/>
      <c r="F16" s="19"/>
      <c r="G16" s="1"/>
      <c r="H16" s="1"/>
      <c r="I16" s="18"/>
      <c r="J16" s="19">
        <v>1</v>
      </c>
      <c r="K16" s="18"/>
      <c r="L16" s="13">
        <v>1</v>
      </c>
      <c r="M16" s="19"/>
      <c r="N16" s="19"/>
      <c r="O16" s="19"/>
      <c r="P16" s="19"/>
      <c r="Q16" s="19"/>
      <c r="R16" s="19"/>
      <c r="S16" s="18"/>
      <c r="T16" s="1">
        <v>1</v>
      </c>
      <c r="U16" s="1"/>
      <c r="V16" s="1"/>
      <c r="W16" s="1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8">
        <v>1</v>
      </c>
      <c r="AI16" s="1"/>
      <c r="AJ16" s="18">
        <v>1</v>
      </c>
    </row>
    <row r="17" spans="2:36" ht="12.75">
      <c r="B17" s="1">
        <v>1</v>
      </c>
      <c r="C17" s="18"/>
      <c r="D17" s="19">
        <v>1</v>
      </c>
      <c r="E17" s="19"/>
      <c r="F17" s="19"/>
      <c r="G17" s="1"/>
      <c r="H17" s="1"/>
      <c r="I17" s="18"/>
      <c r="J17" s="19">
        <v>1</v>
      </c>
      <c r="K17" s="18"/>
      <c r="L17" s="13">
        <v>1</v>
      </c>
      <c r="M17" s="19"/>
      <c r="N17" s="19"/>
      <c r="O17" s="19"/>
      <c r="P17" s="19"/>
      <c r="Q17" s="19"/>
      <c r="R17" s="19"/>
      <c r="S17" s="18"/>
      <c r="T17" s="1">
        <v>1</v>
      </c>
      <c r="U17" s="1"/>
      <c r="V17" s="1"/>
      <c r="W17" s="1"/>
      <c r="X17" s="20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8"/>
      <c r="AI17" s="1"/>
      <c r="AJ17" s="18">
        <v>1</v>
      </c>
    </row>
    <row r="18" spans="2:36" ht="12.75">
      <c r="B18" s="1"/>
      <c r="C18" s="18">
        <v>1</v>
      </c>
      <c r="D18" s="19">
        <v>1</v>
      </c>
      <c r="E18" s="19"/>
      <c r="F18" s="19"/>
      <c r="G18" s="1"/>
      <c r="H18" s="1"/>
      <c r="I18" s="18"/>
      <c r="J18" s="19">
        <v>1</v>
      </c>
      <c r="K18" s="18"/>
      <c r="L18" s="19"/>
      <c r="M18" s="19"/>
      <c r="N18" s="19"/>
      <c r="O18" s="19"/>
      <c r="P18" s="19"/>
      <c r="Q18" s="19"/>
      <c r="R18" s="19"/>
      <c r="S18" s="18">
        <v>1</v>
      </c>
      <c r="T18" s="1"/>
      <c r="U18" s="1"/>
      <c r="V18" s="1"/>
      <c r="W18" s="1"/>
      <c r="X18" s="20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8"/>
      <c r="AI18" s="1"/>
      <c r="AJ18" s="18">
        <v>1</v>
      </c>
    </row>
    <row r="19" spans="2:36" ht="12.75">
      <c r="B19" s="1">
        <v>1</v>
      </c>
      <c r="C19" s="18"/>
      <c r="D19" s="19"/>
      <c r="E19" s="19"/>
      <c r="F19" s="19">
        <v>1</v>
      </c>
      <c r="G19" s="1"/>
      <c r="H19" s="1"/>
      <c r="I19" s="18"/>
      <c r="J19" s="19">
        <v>1</v>
      </c>
      <c r="K19" s="18"/>
      <c r="L19" s="13">
        <v>1</v>
      </c>
      <c r="M19" s="19"/>
      <c r="N19" s="19"/>
      <c r="O19" s="19"/>
      <c r="P19" s="19"/>
      <c r="Q19" s="19"/>
      <c r="R19" s="19"/>
      <c r="S19" s="18"/>
      <c r="T19" s="1">
        <v>1</v>
      </c>
      <c r="U19" s="1"/>
      <c r="V19" s="1"/>
      <c r="W19" s="1"/>
      <c r="X19" s="20"/>
      <c r="Y19" s="1"/>
      <c r="Z19" s="1">
        <v>1</v>
      </c>
      <c r="AA19" s="1"/>
      <c r="AB19" s="1"/>
      <c r="AC19" s="1"/>
      <c r="AD19" s="1"/>
      <c r="AE19" s="1"/>
      <c r="AF19" s="1"/>
      <c r="AG19" s="1"/>
      <c r="AH19" s="18"/>
      <c r="AI19" s="1"/>
      <c r="AJ19" s="18">
        <v>1</v>
      </c>
    </row>
    <row r="20" spans="2:36" ht="12.75">
      <c r="B20" s="1">
        <v>1</v>
      </c>
      <c r="C20" s="18"/>
      <c r="D20" s="19"/>
      <c r="E20" s="19"/>
      <c r="F20" s="19">
        <v>1</v>
      </c>
      <c r="G20" s="1"/>
      <c r="H20" s="1"/>
      <c r="I20" s="18"/>
      <c r="J20" s="19"/>
      <c r="K20" s="18">
        <v>1</v>
      </c>
      <c r="L20" s="19"/>
      <c r="M20" s="19">
        <v>1</v>
      </c>
      <c r="N20" s="19"/>
      <c r="O20" s="19"/>
      <c r="P20" s="19"/>
      <c r="Q20" s="19"/>
      <c r="R20" s="19"/>
      <c r="S20" s="18"/>
      <c r="T20" s="1"/>
      <c r="U20" s="1">
        <v>1</v>
      </c>
      <c r="V20" s="1"/>
      <c r="W20" s="1"/>
      <c r="X20" s="20"/>
      <c r="Y20" s="1"/>
      <c r="Z20" s="1">
        <v>1</v>
      </c>
      <c r="AA20" s="1"/>
      <c r="AB20" s="1"/>
      <c r="AC20" s="1"/>
      <c r="AD20" s="1"/>
      <c r="AE20" s="1"/>
      <c r="AF20" s="1"/>
      <c r="AG20" s="1"/>
      <c r="AH20" s="18"/>
      <c r="AI20" s="1"/>
      <c r="AJ20" s="18">
        <v>1</v>
      </c>
    </row>
    <row r="21" spans="2:36" ht="12.75">
      <c r="B21" s="1"/>
      <c r="C21" s="18">
        <v>1</v>
      </c>
      <c r="D21" s="19"/>
      <c r="E21" s="19">
        <v>1</v>
      </c>
      <c r="F21" s="19"/>
      <c r="G21" s="1"/>
      <c r="H21" s="1"/>
      <c r="I21" s="18"/>
      <c r="J21" s="19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U21" s="1"/>
      <c r="V21" s="1"/>
      <c r="W21" s="1"/>
      <c r="X21" s="20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8"/>
      <c r="AI21" s="1"/>
      <c r="AJ21" s="18">
        <v>1</v>
      </c>
    </row>
    <row r="22" spans="2:36" ht="12.75">
      <c r="B22" s="1">
        <v>1</v>
      </c>
      <c r="C22" s="18"/>
      <c r="D22" s="19"/>
      <c r="E22" s="19">
        <v>1</v>
      </c>
      <c r="F22" s="19"/>
      <c r="G22" s="1"/>
      <c r="H22" s="1"/>
      <c r="I22" s="18"/>
      <c r="J22" s="19"/>
      <c r="K22" s="18">
        <v>1</v>
      </c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U22" s="1"/>
      <c r="V22" s="1"/>
      <c r="W22" s="1"/>
      <c r="X22" s="20"/>
      <c r="Y22" s="1"/>
      <c r="Z22" s="1"/>
      <c r="AA22" s="1">
        <v>1</v>
      </c>
      <c r="AB22" s="1"/>
      <c r="AC22" s="1"/>
      <c r="AD22" s="1"/>
      <c r="AE22" s="1"/>
      <c r="AF22" s="1"/>
      <c r="AG22" s="1"/>
      <c r="AH22" s="18"/>
      <c r="AI22" s="1"/>
      <c r="AJ22" s="18">
        <v>1</v>
      </c>
    </row>
    <row r="23" spans="2:36" ht="12.75">
      <c r="B23" s="1"/>
      <c r="C23" s="18">
        <v>1</v>
      </c>
      <c r="D23" s="19">
        <v>1</v>
      </c>
      <c r="E23" s="19"/>
      <c r="F23" s="19"/>
      <c r="G23" s="1"/>
      <c r="H23" s="1"/>
      <c r="I23" s="18"/>
      <c r="J23" s="19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U23" s="1"/>
      <c r="V23" s="1"/>
      <c r="W23" s="1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8">
        <v>1</v>
      </c>
      <c r="AI23" s="1"/>
      <c r="AJ23" s="18">
        <v>1</v>
      </c>
    </row>
    <row r="24" spans="2:36" ht="13.5" thickBot="1">
      <c r="B24" s="27"/>
      <c r="C24" s="26">
        <v>1</v>
      </c>
      <c r="D24" s="27"/>
      <c r="E24" s="27"/>
      <c r="F24" s="27">
        <v>1</v>
      </c>
      <c r="G24" s="27"/>
      <c r="H24" s="27"/>
      <c r="I24" s="26"/>
      <c r="J24" s="27">
        <v>1</v>
      </c>
      <c r="K24" s="26"/>
      <c r="L24" s="42">
        <v>1</v>
      </c>
      <c r="M24" s="27"/>
      <c r="N24" s="27"/>
      <c r="O24" s="27"/>
      <c r="P24" s="27"/>
      <c r="Q24" s="27"/>
      <c r="R24" s="27"/>
      <c r="S24" s="26"/>
      <c r="T24" s="25"/>
      <c r="U24" s="27"/>
      <c r="V24" s="19">
        <v>1</v>
      </c>
      <c r="W24" s="27"/>
      <c r="X24" s="20"/>
      <c r="Y24" s="43"/>
      <c r="Z24" s="19"/>
      <c r="AA24" s="19">
        <v>1</v>
      </c>
      <c r="AB24" s="19"/>
      <c r="AC24" s="19"/>
      <c r="AD24" s="27"/>
      <c r="AE24" s="27"/>
      <c r="AF24" s="27"/>
      <c r="AG24" s="27"/>
      <c r="AH24" s="26"/>
      <c r="AI24" s="27"/>
      <c r="AJ24" s="26">
        <v>1</v>
      </c>
    </row>
    <row r="25" spans="2:36" ht="12.75">
      <c r="B25">
        <f>SUM(B5:B24)</f>
        <v>9</v>
      </c>
      <c r="C25">
        <f aca="true" t="shared" si="0" ref="C25:AJ25">SUM(C5:C24)</f>
        <v>11</v>
      </c>
      <c r="D25">
        <f t="shared" si="0"/>
        <v>8</v>
      </c>
      <c r="E25">
        <f t="shared" si="0"/>
        <v>8</v>
      </c>
      <c r="F25">
        <f t="shared" si="0"/>
        <v>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18</v>
      </c>
      <c r="K25">
        <f t="shared" si="0"/>
        <v>2</v>
      </c>
      <c r="L25">
        <f t="shared" si="0"/>
        <v>18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16</v>
      </c>
      <c r="U25">
        <f t="shared" si="0"/>
        <v>1</v>
      </c>
      <c r="V25">
        <f t="shared" si="0"/>
        <v>1</v>
      </c>
      <c r="W25">
        <f t="shared" si="0"/>
        <v>0</v>
      </c>
      <c r="X25">
        <f t="shared" si="0"/>
        <v>2</v>
      </c>
      <c r="Y25">
        <f t="shared" si="0"/>
        <v>1</v>
      </c>
      <c r="Z25">
        <f t="shared" si="0"/>
        <v>3</v>
      </c>
      <c r="AA25">
        <f t="shared" si="0"/>
        <v>5</v>
      </c>
      <c r="AB25">
        <f t="shared" si="0"/>
        <v>2</v>
      </c>
      <c r="AC25">
        <f t="shared" si="0"/>
        <v>2</v>
      </c>
      <c r="AD25">
        <f t="shared" si="0"/>
        <v>0</v>
      </c>
      <c r="AE25">
        <f t="shared" si="0"/>
        <v>0</v>
      </c>
      <c r="AF25">
        <f t="shared" si="0"/>
        <v>1</v>
      </c>
      <c r="AG25">
        <f t="shared" si="0"/>
        <v>0</v>
      </c>
      <c r="AH25">
        <f t="shared" si="0"/>
        <v>6</v>
      </c>
      <c r="AI25">
        <f t="shared" si="0"/>
        <v>0</v>
      </c>
      <c r="AJ25">
        <f t="shared" si="0"/>
        <v>20</v>
      </c>
    </row>
    <row r="28" ht="13.5" thickBot="1"/>
    <row r="29" spans="2:4" ht="16.5" customHeight="1">
      <c r="B29" s="160" t="s">
        <v>171</v>
      </c>
      <c r="C29" s="124" t="s">
        <v>174</v>
      </c>
      <c r="D29" s="125" t="s">
        <v>175</v>
      </c>
    </row>
    <row r="30" spans="2:4" ht="12.75">
      <c r="B30" s="126" t="s">
        <v>172</v>
      </c>
      <c r="C30" s="122">
        <v>9</v>
      </c>
      <c r="D30" s="127">
        <f>(C30*100)/20</f>
        <v>45</v>
      </c>
    </row>
    <row r="31" spans="2:4" ht="13.5" thickBot="1">
      <c r="B31" s="128" t="s">
        <v>212</v>
      </c>
      <c r="C31" s="129">
        <v>11</v>
      </c>
      <c r="D31" s="130">
        <f>(C31*100)/20</f>
        <v>55</v>
      </c>
    </row>
    <row r="32" ht="12.75">
      <c r="C32">
        <f>SUM(C30:C31)</f>
        <v>20</v>
      </c>
    </row>
    <row r="54" ht="13.5" thickBot="1"/>
    <row r="55" spans="2:4" ht="18.75" customHeight="1">
      <c r="B55" s="216" t="s">
        <v>3</v>
      </c>
      <c r="C55" s="124" t="s">
        <v>174</v>
      </c>
      <c r="D55" s="125" t="s">
        <v>175</v>
      </c>
    </row>
    <row r="56" spans="2:4" ht="12.75">
      <c r="B56" s="126">
        <v>15</v>
      </c>
      <c r="C56" s="122">
        <v>8</v>
      </c>
      <c r="D56" s="127">
        <f>(C56*100)/20</f>
        <v>40</v>
      </c>
    </row>
    <row r="57" spans="2:4" ht="12.75">
      <c r="B57" s="126">
        <v>16</v>
      </c>
      <c r="C57" s="122">
        <v>8</v>
      </c>
      <c r="D57" s="127">
        <f>(C57*100)/20</f>
        <v>40</v>
      </c>
    </row>
    <row r="58" spans="2:4" ht="13.5" thickBot="1">
      <c r="B58" s="128">
        <v>17</v>
      </c>
      <c r="C58" s="129">
        <v>4</v>
      </c>
      <c r="D58" s="130">
        <f>(C58*100)/20</f>
        <v>20</v>
      </c>
    </row>
    <row r="81" ht="13.5" thickBot="1"/>
    <row r="82" spans="2:4" ht="18.75" customHeight="1">
      <c r="B82" s="160" t="s">
        <v>44</v>
      </c>
      <c r="C82" s="124" t="s">
        <v>174</v>
      </c>
      <c r="D82" s="125" t="s">
        <v>175</v>
      </c>
    </row>
    <row r="83" spans="2:4" ht="12.75">
      <c r="B83" s="126" t="s">
        <v>45</v>
      </c>
      <c r="C83" s="122">
        <v>18</v>
      </c>
      <c r="D83" s="127">
        <f>(C83*100)/20</f>
        <v>90</v>
      </c>
    </row>
    <row r="84" spans="2:4" ht="12.75">
      <c r="B84" s="126" t="s">
        <v>46</v>
      </c>
      <c r="C84" s="122">
        <v>1</v>
      </c>
      <c r="D84" s="127">
        <f>(C84*100/20)</f>
        <v>5</v>
      </c>
    </row>
    <row r="85" spans="2:4" ht="13.5" thickBot="1">
      <c r="B85" s="128" t="s">
        <v>48</v>
      </c>
      <c r="C85" s="129">
        <v>1</v>
      </c>
      <c r="D85" s="127">
        <f>(C85*100/20)</f>
        <v>5</v>
      </c>
    </row>
    <row r="107" ht="13.5" thickBot="1"/>
    <row r="108" spans="2:4" ht="21.75" customHeight="1">
      <c r="B108" s="173" t="s">
        <v>6</v>
      </c>
      <c r="C108" s="124" t="s">
        <v>174</v>
      </c>
      <c r="D108" s="125" t="s">
        <v>175</v>
      </c>
    </row>
    <row r="109" spans="2:4" ht="12.75">
      <c r="B109" s="126" t="s">
        <v>4</v>
      </c>
      <c r="C109" s="122">
        <v>18</v>
      </c>
      <c r="D109" s="127">
        <f>(C109*100)/20</f>
        <v>90</v>
      </c>
    </row>
    <row r="110" spans="2:4" ht="13.5" thickBot="1">
      <c r="B110" s="128" t="s">
        <v>5</v>
      </c>
      <c r="C110" s="129">
        <v>2</v>
      </c>
      <c r="D110" s="130">
        <f>(C110*100)/20</f>
        <v>10</v>
      </c>
    </row>
    <row r="133" ht="13.5" thickBot="1"/>
    <row r="134" spans="2:18" ht="13.5" thickBot="1">
      <c r="B134" s="123" t="s">
        <v>43</v>
      </c>
      <c r="C134" s="124" t="s">
        <v>174</v>
      </c>
      <c r="D134" s="125" t="s">
        <v>175</v>
      </c>
      <c r="I134" s="257" t="s">
        <v>55</v>
      </c>
      <c r="J134" s="257"/>
      <c r="K134" s="257"/>
      <c r="L134" s="257"/>
      <c r="M134" s="257"/>
      <c r="N134" s="257"/>
      <c r="O134" s="257"/>
      <c r="P134" s="257"/>
      <c r="Q134" s="257"/>
      <c r="R134" s="258"/>
    </row>
    <row r="135" spans="2:18" ht="13.5" thickBot="1">
      <c r="B135" s="126" t="s">
        <v>38</v>
      </c>
      <c r="C135" s="122">
        <v>16</v>
      </c>
      <c r="D135" s="127">
        <f>(C135*100)/20</f>
        <v>80</v>
      </c>
      <c r="I135" s="11" t="s">
        <v>49</v>
      </c>
      <c r="J135" s="11" t="s">
        <v>50</v>
      </c>
      <c r="K135" s="11" t="s">
        <v>51</v>
      </c>
      <c r="L135" s="11" t="s">
        <v>52</v>
      </c>
      <c r="M135" s="11" t="s">
        <v>53</v>
      </c>
      <c r="N135" s="11" t="s">
        <v>101</v>
      </c>
      <c r="O135" s="11" t="s">
        <v>136</v>
      </c>
      <c r="P135" s="12" t="s">
        <v>56</v>
      </c>
      <c r="Q135" s="69" t="s">
        <v>137</v>
      </c>
      <c r="R135" s="10" t="s">
        <v>54</v>
      </c>
    </row>
    <row r="136" spans="2:18" ht="12.75">
      <c r="B136" s="126" t="s">
        <v>39</v>
      </c>
      <c r="C136" s="122">
        <v>1</v>
      </c>
      <c r="D136" s="127">
        <f>(C136*100)/20</f>
        <v>5</v>
      </c>
      <c r="I136" s="1"/>
      <c r="J136" s="1"/>
      <c r="K136" s="1">
        <v>1</v>
      </c>
      <c r="L136" s="1"/>
      <c r="M136" s="1"/>
      <c r="N136" s="1"/>
      <c r="O136" s="1"/>
      <c r="P136" s="1"/>
      <c r="Q136" s="1"/>
      <c r="R136" s="32"/>
    </row>
    <row r="137" spans="2:18" ht="12.75">
      <c r="B137" s="126" t="s">
        <v>40</v>
      </c>
      <c r="C137" s="122">
        <v>1</v>
      </c>
      <c r="D137" s="127">
        <f>(C137*100)/20</f>
        <v>5</v>
      </c>
      <c r="I137" s="1"/>
      <c r="J137" s="1"/>
      <c r="K137" s="1">
        <v>1</v>
      </c>
      <c r="L137" s="1"/>
      <c r="M137" s="1"/>
      <c r="N137" s="1"/>
      <c r="O137" s="1"/>
      <c r="P137" s="1"/>
      <c r="Q137" s="1"/>
      <c r="R137" s="18"/>
    </row>
    <row r="138" spans="2:18" ht="13.5" thickBot="1">
      <c r="B138" s="128" t="s">
        <v>54</v>
      </c>
      <c r="C138" s="129">
        <v>2</v>
      </c>
      <c r="D138" s="127">
        <f>(C138*100)/20</f>
        <v>10</v>
      </c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8"/>
    </row>
    <row r="139" spans="9:18" ht="12.75">
      <c r="I139" s="1"/>
      <c r="J139" s="1"/>
      <c r="K139" s="1"/>
      <c r="L139" s="1"/>
      <c r="M139" s="1"/>
      <c r="N139" s="1"/>
      <c r="O139" s="1"/>
      <c r="P139" s="1">
        <v>1</v>
      </c>
      <c r="Q139" s="1"/>
      <c r="R139" s="18"/>
    </row>
    <row r="140" spans="9:18" ht="12.75">
      <c r="I140" s="1"/>
      <c r="J140" s="1"/>
      <c r="K140" s="1"/>
      <c r="L140" s="1"/>
      <c r="M140" s="1"/>
      <c r="N140" s="1"/>
      <c r="O140" s="1"/>
      <c r="P140" s="1"/>
      <c r="Q140" s="1"/>
      <c r="R140" s="18">
        <v>1</v>
      </c>
    </row>
    <row r="141" spans="9:18" ht="12.75">
      <c r="I141" s="1"/>
      <c r="J141" s="1"/>
      <c r="K141" s="1"/>
      <c r="L141" s="1"/>
      <c r="M141" s="1">
        <v>1</v>
      </c>
      <c r="N141" s="1"/>
      <c r="O141" s="1"/>
      <c r="P141" s="1"/>
      <c r="Q141" s="1"/>
      <c r="R141" s="18"/>
    </row>
    <row r="142" spans="9:18" ht="12.75">
      <c r="I142" s="1"/>
      <c r="J142" s="1"/>
      <c r="K142" s="1"/>
      <c r="L142" s="1"/>
      <c r="M142" s="1">
        <v>1</v>
      </c>
      <c r="N142" s="1"/>
      <c r="O142" s="1"/>
      <c r="P142" s="1"/>
      <c r="Q142" s="1"/>
      <c r="R142" s="18"/>
    </row>
    <row r="143" spans="9:18" ht="12.75">
      <c r="I143" s="1"/>
      <c r="J143" s="1"/>
      <c r="K143" s="1"/>
      <c r="L143" s="1"/>
      <c r="M143" s="1"/>
      <c r="N143" s="1"/>
      <c r="O143" s="1"/>
      <c r="P143" s="1"/>
      <c r="Q143" s="1"/>
      <c r="R143" s="18">
        <v>1</v>
      </c>
    </row>
    <row r="144" spans="9:18" ht="12.75">
      <c r="I144" s="1"/>
      <c r="J144" s="1"/>
      <c r="K144" s="1"/>
      <c r="L144" s="1"/>
      <c r="M144" s="1"/>
      <c r="N144" s="1"/>
      <c r="O144" s="1"/>
      <c r="P144" s="1"/>
      <c r="Q144" s="1"/>
      <c r="R144" s="18">
        <v>1</v>
      </c>
    </row>
    <row r="145" spans="9:18" ht="12.75">
      <c r="I145" s="1"/>
      <c r="J145" s="1"/>
      <c r="K145" s="1"/>
      <c r="L145" s="1"/>
      <c r="M145" s="1"/>
      <c r="N145" s="1"/>
      <c r="O145" s="1"/>
      <c r="P145" s="1"/>
      <c r="Q145" s="1"/>
      <c r="R145" s="18">
        <v>1</v>
      </c>
    </row>
    <row r="146" spans="9:18" ht="12.75">
      <c r="I146" s="1"/>
      <c r="J146" s="1">
        <v>1</v>
      </c>
      <c r="K146" s="1"/>
      <c r="L146" s="1"/>
      <c r="M146" s="1"/>
      <c r="N146" s="1"/>
      <c r="O146" s="1"/>
      <c r="P146" s="1"/>
      <c r="Q146" s="1"/>
      <c r="R146" s="18"/>
    </row>
    <row r="147" spans="9:18" ht="12.75">
      <c r="I147" s="1"/>
      <c r="J147" s="1"/>
      <c r="K147" s="1"/>
      <c r="L147" s="1"/>
      <c r="M147" s="1"/>
      <c r="N147" s="1"/>
      <c r="O147" s="1"/>
      <c r="P147" s="1"/>
      <c r="Q147" s="1"/>
      <c r="R147" s="18">
        <v>1</v>
      </c>
    </row>
    <row r="148" spans="9:18" ht="12.75">
      <c r="I148" s="1">
        <v>1</v>
      </c>
      <c r="J148" s="1"/>
      <c r="K148" s="1"/>
      <c r="L148" s="1"/>
      <c r="M148" s="1"/>
      <c r="N148" s="1"/>
      <c r="O148" s="1"/>
      <c r="P148" s="1"/>
      <c r="Q148" s="1"/>
      <c r="R148" s="18"/>
    </row>
    <row r="149" spans="9:18" ht="12.75"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8"/>
    </row>
    <row r="150" spans="9:18" ht="12.75"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8"/>
    </row>
    <row r="151" spans="9:18" ht="12.75">
      <c r="I151" s="1"/>
      <c r="J151" s="1">
        <v>1</v>
      </c>
      <c r="K151" s="1"/>
      <c r="L151" s="1"/>
      <c r="M151" s="1"/>
      <c r="N151" s="1"/>
      <c r="O151" s="1"/>
      <c r="P151" s="1"/>
      <c r="Q151" s="1"/>
      <c r="R151" s="18"/>
    </row>
    <row r="152" spans="9:18" ht="12.75">
      <c r="I152" s="1"/>
      <c r="J152" s="1"/>
      <c r="K152" s="1"/>
      <c r="L152" s="1">
        <v>1</v>
      </c>
      <c r="M152" s="1"/>
      <c r="N152" s="1"/>
      <c r="O152" s="1"/>
      <c r="P152" s="1"/>
      <c r="Q152" s="1"/>
      <c r="R152" s="18"/>
    </row>
    <row r="153" spans="9:18" ht="12.75"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8"/>
    </row>
    <row r="154" spans="9:18" ht="12.75">
      <c r="I154" s="1"/>
      <c r="J154" s="1"/>
      <c r="K154" s="1"/>
      <c r="L154" s="1"/>
      <c r="M154" s="1"/>
      <c r="N154" s="1"/>
      <c r="O154" s="1"/>
      <c r="P154" s="1"/>
      <c r="Q154" s="1"/>
      <c r="R154" s="18">
        <v>1</v>
      </c>
    </row>
    <row r="155" spans="9:18" ht="13.5" thickBot="1">
      <c r="I155" s="43"/>
      <c r="J155" s="19"/>
      <c r="K155" s="19">
        <v>1</v>
      </c>
      <c r="L155" s="19"/>
      <c r="M155" s="19"/>
      <c r="N155" s="27"/>
      <c r="O155" s="27"/>
      <c r="P155" s="27"/>
      <c r="Q155" s="27"/>
      <c r="R155" s="26"/>
    </row>
    <row r="156" spans="9:18" ht="12.75">
      <c r="I156">
        <f aca="true" t="shared" si="1" ref="I156:R156">SUM(I136:I155)</f>
        <v>1</v>
      </c>
      <c r="J156">
        <f t="shared" si="1"/>
        <v>3</v>
      </c>
      <c r="K156">
        <f t="shared" si="1"/>
        <v>5</v>
      </c>
      <c r="L156">
        <f t="shared" si="1"/>
        <v>2</v>
      </c>
      <c r="M156">
        <f t="shared" si="1"/>
        <v>2</v>
      </c>
      <c r="N156">
        <f t="shared" si="1"/>
        <v>0</v>
      </c>
      <c r="O156">
        <f t="shared" si="1"/>
        <v>0</v>
      </c>
      <c r="P156">
        <f t="shared" si="1"/>
        <v>1</v>
      </c>
      <c r="Q156">
        <f t="shared" si="1"/>
        <v>0</v>
      </c>
      <c r="R156">
        <f t="shared" si="1"/>
        <v>6</v>
      </c>
    </row>
    <row r="160" ht="13.5" thickBot="1"/>
    <row r="161" spans="2:4" ht="19.5" customHeight="1">
      <c r="B161" s="221" t="s">
        <v>55</v>
      </c>
      <c r="C161" s="124" t="s">
        <v>174</v>
      </c>
      <c r="D161" s="125" t="s">
        <v>175</v>
      </c>
    </row>
    <row r="162" spans="2:4" ht="12.75">
      <c r="B162" s="126" t="s">
        <v>213</v>
      </c>
      <c r="C162" s="122">
        <v>1</v>
      </c>
      <c r="D162" s="127">
        <f>(C162*100)/20</f>
        <v>5</v>
      </c>
    </row>
    <row r="163" spans="2:4" ht="12.75">
      <c r="B163" s="126" t="s">
        <v>50</v>
      </c>
      <c r="C163" s="122">
        <v>3</v>
      </c>
      <c r="D163" s="127">
        <f aca="true" t="shared" si="2" ref="D163:D168">(C163*100)/20</f>
        <v>15</v>
      </c>
    </row>
    <row r="164" spans="2:4" ht="12.75">
      <c r="B164" s="126" t="s">
        <v>51</v>
      </c>
      <c r="C164" s="122">
        <v>5</v>
      </c>
      <c r="D164" s="127">
        <f t="shared" si="2"/>
        <v>25</v>
      </c>
    </row>
    <row r="165" spans="2:4" ht="12.75">
      <c r="B165" s="126" t="s">
        <v>52</v>
      </c>
      <c r="C165" s="122">
        <v>2</v>
      </c>
      <c r="D165" s="127">
        <f t="shared" si="2"/>
        <v>10</v>
      </c>
    </row>
    <row r="166" spans="2:4" ht="12.75">
      <c r="B166" s="126" t="s">
        <v>53</v>
      </c>
      <c r="C166" s="122">
        <v>2</v>
      </c>
      <c r="D166" s="127">
        <f t="shared" si="2"/>
        <v>10</v>
      </c>
    </row>
    <row r="167" spans="2:4" ht="12.75">
      <c r="B167" s="126" t="s">
        <v>56</v>
      </c>
      <c r="C167" s="122">
        <v>1</v>
      </c>
      <c r="D167" s="127">
        <f t="shared" si="2"/>
        <v>5</v>
      </c>
    </row>
    <row r="168" spans="2:4" ht="13.5" thickBot="1">
      <c r="B168" s="128" t="s">
        <v>54</v>
      </c>
      <c r="C168" s="129">
        <v>6</v>
      </c>
      <c r="D168" s="127">
        <f t="shared" si="2"/>
        <v>30</v>
      </c>
    </row>
    <row r="169" ht="12.75">
      <c r="C169">
        <f>SUM(C162:C168)</f>
        <v>20</v>
      </c>
    </row>
    <row r="191" ht="13.5" thickBot="1"/>
    <row r="192" spans="2:4" ht="18.75" customHeight="1">
      <c r="B192" s="123" t="s">
        <v>214</v>
      </c>
      <c r="C192" s="124" t="s">
        <v>174</v>
      </c>
      <c r="D192" s="125" t="s">
        <v>175</v>
      </c>
    </row>
    <row r="193" spans="2:4" ht="12.75">
      <c r="B193" s="126" t="s">
        <v>139</v>
      </c>
      <c r="C193" s="122">
        <v>20</v>
      </c>
      <c r="D193" s="127">
        <f>(C193*100)/20</f>
        <v>100</v>
      </c>
    </row>
    <row r="194" spans="2:4" ht="13.5" thickBot="1">
      <c r="B194" s="128" t="s">
        <v>138</v>
      </c>
      <c r="C194" s="129"/>
      <c r="D194" s="130"/>
    </row>
    <row r="217" ht="13.5" thickBot="1"/>
    <row r="218" spans="2:4" ht="12.75">
      <c r="B218" s="123" t="s">
        <v>215</v>
      </c>
      <c r="C218" s="124" t="s">
        <v>185</v>
      </c>
      <c r="D218" s="125" t="s">
        <v>175</v>
      </c>
    </row>
    <row r="219" spans="2:4" ht="12.75">
      <c r="B219" s="126" t="s">
        <v>139</v>
      </c>
      <c r="C219" s="122">
        <v>15</v>
      </c>
      <c r="D219" s="127">
        <f>C219*100/20</f>
        <v>75</v>
      </c>
    </row>
    <row r="220" spans="2:4" ht="12.75">
      <c r="B220" s="126" t="s">
        <v>219</v>
      </c>
      <c r="C220" s="122">
        <v>1</v>
      </c>
      <c r="D220" s="127">
        <f>C220*100/20</f>
        <v>5</v>
      </c>
    </row>
    <row r="221" spans="2:4" ht="12.75">
      <c r="B221" s="126" t="s">
        <v>220</v>
      </c>
      <c r="C221" s="122">
        <v>2</v>
      </c>
      <c r="D221" s="127">
        <f>C221*100/20</f>
        <v>10</v>
      </c>
    </row>
    <row r="222" spans="2:4" ht="13.5" thickBot="1">
      <c r="B222" s="128" t="s">
        <v>221</v>
      </c>
      <c r="C222" s="129">
        <v>2</v>
      </c>
      <c r="D222" s="127">
        <f>C222*100/20</f>
        <v>10</v>
      </c>
    </row>
    <row r="223" ht="12.75">
      <c r="C223" s="138">
        <v>20</v>
      </c>
    </row>
    <row r="242" ht="13.5" thickBot="1"/>
    <row r="243" spans="2:5" ht="12.75">
      <c r="B243" s="123" t="s">
        <v>209</v>
      </c>
      <c r="C243" s="124" t="s">
        <v>217</v>
      </c>
      <c r="D243" s="124" t="s">
        <v>175</v>
      </c>
      <c r="E243" s="125"/>
    </row>
    <row r="244" spans="2:5" ht="12.75">
      <c r="B244" s="126" t="s">
        <v>139</v>
      </c>
      <c r="C244" s="122">
        <v>8</v>
      </c>
      <c r="D244" s="122">
        <f>C244*100/20</f>
        <v>40</v>
      </c>
      <c r="E244" s="127"/>
    </row>
    <row r="245" spans="2:5" ht="12.75">
      <c r="B245" s="126" t="s">
        <v>205</v>
      </c>
      <c r="C245" s="122">
        <v>7</v>
      </c>
      <c r="D245" s="122">
        <f>C245*100/20</f>
        <v>35</v>
      </c>
      <c r="E245" s="127"/>
    </row>
    <row r="246" spans="2:5" ht="12.75">
      <c r="B246" s="126" t="s">
        <v>194</v>
      </c>
      <c r="C246" s="122">
        <v>3</v>
      </c>
      <c r="D246" s="122">
        <f>C246*100/20</f>
        <v>15</v>
      </c>
      <c r="E246" s="127"/>
    </row>
    <row r="247" spans="2:5" ht="12.75">
      <c r="B247" s="126" t="s">
        <v>216</v>
      </c>
      <c r="C247" s="122">
        <v>1</v>
      </c>
      <c r="D247" s="122">
        <f>C247*100/20</f>
        <v>5</v>
      </c>
      <c r="E247" s="127"/>
    </row>
    <row r="248" spans="2:5" ht="13.5" thickBot="1">
      <c r="B248" s="128" t="s">
        <v>218</v>
      </c>
      <c r="C248" s="129">
        <v>1</v>
      </c>
      <c r="D248" s="122">
        <f>C248*100/20</f>
        <v>5</v>
      </c>
      <c r="E248" s="130"/>
    </row>
    <row r="249" spans="3:4" ht="12.75">
      <c r="C249" s="138">
        <v>20</v>
      </c>
      <c r="D249" s="132"/>
    </row>
  </sheetData>
  <mergeCells count="10">
    <mergeCell ref="B3:C3"/>
    <mergeCell ref="D3:I3"/>
    <mergeCell ref="J3:K3"/>
    <mergeCell ref="L3:S3"/>
    <mergeCell ref="AP3:AU3"/>
    <mergeCell ref="I134:R134"/>
    <mergeCell ref="T3:X3"/>
    <mergeCell ref="Y3:AH3"/>
    <mergeCell ref="AI3:AJ3"/>
    <mergeCell ref="AL3:AO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G232"/>
  <sheetViews>
    <sheetView workbookViewId="0" topLeftCell="A229">
      <selection activeCell="J233" sqref="J233"/>
    </sheetView>
  </sheetViews>
  <sheetFormatPr defaultColWidth="9.140625" defaultRowHeight="12.75"/>
  <cols>
    <col min="2" max="2" width="24.00390625" style="0" customWidth="1"/>
    <col min="3" max="3" width="24.7109375" style="0" customWidth="1"/>
    <col min="9" max="9" width="13.8515625" style="0" customWidth="1"/>
    <col min="10" max="10" width="16.7109375" style="0" customWidth="1"/>
    <col min="14" max="14" width="12.421875" style="0" customWidth="1"/>
  </cols>
  <sheetData>
    <row r="6" spans="3:4" ht="12.75">
      <c r="C6" s="190" t="s">
        <v>198</v>
      </c>
      <c r="D6" s="190"/>
    </row>
    <row r="7" spans="2:6" ht="13.5" thickBot="1">
      <c r="B7" s="92"/>
      <c r="C7" s="92"/>
      <c r="D7" s="92"/>
      <c r="E7" s="92"/>
      <c r="F7" s="92"/>
    </row>
    <row r="8" spans="2:41" ht="13.5" thickBot="1">
      <c r="B8" s="92"/>
      <c r="C8" s="92"/>
      <c r="D8" s="92"/>
      <c r="E8" s="92"/>
      <c r="F8" s="92"/>
      <c r="J8" s="238" t="s">
        <v>0</v>
      </c>
      <c r="K8" s="239"/>
      <c r="L8" s="222" t="s">
        <v>3</v>
      </c>
      <c r="M8" s="238"/>
      <c r="N8" s="238"/>
      <c r="O8" s="238"/>
      <c r="P8" s="238"/>
      <c r="Q8" s="239"/>
      <c r="R8" s="238" t="s">
        <v>6</v>
      </c>
      <c r="S8" s="239"/>
      <c r="T8" s="222" t="s">
        <v>44</v>
      </c>
      <c r="U8" s="238"/>
      <c r="V8" s="238"/>
      <c r="W8" s="238"/>
      <c r="X8" s="238"/>
      <c r="Y8" s="239"/>
      <c r="Z8" s="222" t="s">
        <v>43</v>
      </c>
      <c r="AA8" s="238"/>
      <c r="AB8" s="238"/>
      <c r="AC8" s="238"/>
      <c r="AD8" s="239"/>
      <c r="AE8" s="238" t="s">
        <v>55</v>
      </c>
      <c r="AF8" s="238"/>
      <c r="AG8" s="238"/>
      <c r="AH8" s="238"/>
      <c r="AI8" s="238"/>
      <c r="AJ8" s="238"/>
      <c r="AK8" s="238"/>
      <c r="AL8" s="238"/>
      <c r="AM8" s="239"/>
      <c r="AN8" s="238" t="s">
        <v>59</v>
      </c>
      <c r="AO8" s="239"/>
    </row>
    <row r="9" spans="2:41" ht="13.5" thickBot="1">
      <c r="B9" s="92"/>
      <c r="C9" s="92"/>
      <c r="D9" s="92"/>
      <c r="E9" s="92"/>
      <c r="F9" s="92"/>
      <c r="J9" s="148" t="s">
        <v>1</v>
      </c>
      <c r="K9" s="149" t="s">
        <v>2</v>
      </c>
      <c r="L9" s="148">
        <v>15</v>
      </c>
      <c r="M9" s="148">
        <v>16</v>
      </c>
      <c r="N9" s="148">
        <v>17</v>
      </c>
      <c r="O9" s="148">
        <v>18</v>
      </c>
      <c r="P9" s="148">
        <v>19</v>
      </c>
      <c r="Q9" s="149">
        <v>20</v>
      </c>
      <c r="R9" s="148" t="s">
        <v>4</v>
      </c>
      <c r="S9" s="149" t="s">
        <v>5</v>
      </c>
      <c r="T9" s="191" t="s">
        <v>45</v>
      </c>
      <c r="U9" s="191" t="s">
        <v>46</v>
      </c>
      <c r="V9" s="191" t="s">
        <v>47</v>
      </c>
      <c r="W9" s="191" t="s">
        <v>100</v>
      </c>
      <c r="X9" s="191" t="s">
        <v>199</v>
      </c>
      <c r="Y9" s="149" t="s">
        <v>48</v>
      </c>
      <c r="Z9" s="148" t="s">
        <v>38</v>
      </c>
      <c r="AA9" s="148" t="s">
        <v>39</v>
      </c>
      <c r="AB9" s="148" t="s">
        <v>40</v>
      </c>
      <c r="AC9" s="148" t="s">
        <v>41</v>
      </c>
      <c r="AD9" s="149" t="s">
        <v>42</v>
      </c>
      <c r="AE9" s="191" t="s">
        <v>49</v>
      </c>
      <c r="AF9" s="191" t="s">
        <v>50</v>
      </c>
      <c r="AG9" s="191" t="s">
        <v>51</v>
      </c>
      <c r="AH9" s="191" t="s">
        <v>52</v>
      </c>
      <c r="AI9" s="191" t="s">
        <v>53</v>
      </c>
      <c r="AJ9" s="191" t="s">
        <v>101</v>
      </c>
      <c r="AK9" s="191" t="s">
        <v>136</v>
      </c>
      <c r="AL9" s="192" t="s">
        <v>56</v>
      </c>
      <c r="AM9" s="149" t="s">
        <v>54</v>
      </c>
      <c r="AN9" s="191" t="s">
        <v>57</v>
      </c>
      <c r="AO9" s="149" t="s">
        <v>58</v>
      </c>
    </row>
    <row r="10" spans="2:59" ht="18.75" customHeight="1">
      <c r="B10" s="211" t="s">
        <v>171</v>
      </c>
      <c r="C10" s="198" t="s">
        <v>174</v>
      </c>
      <c r="D10" s="199" t="s">
        <v>175</v>
      </c>
      <c r="J10" s="193">
        <v>1</v>
      </c>
      <c r="K10" s="150"/>
      <c r="L10" s="92"/>
      <c r="M10" s="92"/>
      <c r="N10" s="92">
        <v>1</v>
      </c>
      <c r="O10" s="92"/>
      <c r="P10" s="92"/>
      <c r="Q10" s="209"/>
      <c r="R10" s="92"/>
      <c r="S10" s="150">
        <v>1</v>
      </c>
      <c r="T10" s="92"/>
      <c r="U10" s="92"/>
      <c r="V10" s="92"/>
      <c r="W10" s="92">
        <v>1</v>
      </c>
      <c r="X10" s="92"/>
      <c r="Y10" s="150"/>
      <c r="Z10">
        <v>1</v>
      </c>
      <c r="AD10" s="150"/>
      <c r="AM10" s="150">
        <v>1</v>
      </c>
      <c r="AO10" s="150">
        <v>1</v>
      </c>
      <c r="AS10" s="91"/>
      <c r="AT10" s="92"/>
      <c r="AU10" s="92"/>
      <c r="AV10" s="92"/>
      <c r="AW10" s="92"/>
      <c r="AX10" s="92"/>
      <c r="AY10" s="92"/>
      <c r="BE10" s="91"/>
      <c r="BF10" s="92"/>
      <c r="BG10" s="92"/>
    </row>
    <row r="11" spans="2:59" ht="12.75">
      <c r="B11" s="200" t="s">
        <v>172</v>
      </c>
      <c r="C11" s="92">
        <v>9</v>
      </c>
      <c r="D11" s="201">
        <f>(C11*100)/14</f>
        <v>64.28571428571429</v>
      </c>
      <c r="J11" s="193"/>
      <c r="K11" s="150">
        <v>1</v>
      </c>
      <c r="L11" s="92"/>
      <c r="M11" s="92"/>
      <c r="N11" s="92"/>
      <c r="O11" s="92">
        <v>1</v>
      </c>
      <c r="P11" s="92"/>
      <c r="Q11" s="150"/>
      <c r="R11" s="92"/>
      <c r="S11" s="150">
        <v>1</v>
      </c>
      <c r="T11" s="92"/>
      <c r="U11" s="92"/>
      <c r="V11" s="92"/>
      <c r="W11" s="92">
        <v>1</v>
      </c>
      <c r="X11" s="92"/>
      <c r="Y11" s="150"/>
      <c r="Z11">
        <v>1</v>
      </c>
      <c r="AD11" s="150"/>
      <c r="AM11" s="150">
        <v>1</v>
      </c>
      <c r="AO11" s="150">
        <v>1</v>
      </c>
      <c r="AP11">
        <v>1</v>
      </c>
      <c r="AR11" t="s">
        <v>6</v>
      </c>
      <c r="AS11" s="91" t="s">
        <v>78</v>
      </c>
      <c r="AT11" s="92"/>
      <c r="AU11" s="92"/>
      <c r="AV11" s="92"/>
      <c r="AW11" s="92"/>
      <c r="AX11" s="92"/>
      <c r="AY11" s="92"/>
      <c r="BA11">
        <v>1</v>
      </c>
      <c r="BE11" s="91"/>
      <c r="BF11" s="92"/>
      <c r="BG11" s="92"/>
    </row>
    <row r="12" spans="2:59" ht="12.75">
      <c r="B12" s="203" t="s">
        <v>173</v>
      </c>
      <c r="C12" s="189">
        <v>5</v>
      </c>
      <c r="D12" s="204">
        <f>(C12*100)/14</f>
        <v>35.714285714285715</v>
      </c>
      <c r="J12" s="193">
        <v>1</v>
      </c>
      <c r="K12" s="150"/>
      <c r="L12" s="92"/>
      <c r="M12" s="92"/>
      <c r="N12" s="92"/>
      <c r="O12" s="92">
        <v>1</v>
      </c>
      <c r="P12" s="92"/>
      <c r="Q12" s="150"/>
      <c r="R12" s="92">
        <v>1</v>
      </c>
      <c r="S12" s="150"/>
      <c r="T12" s="92">
        <v>1</v>
      </c>
      <c r="U12" s="92"/>
      <c r="V12" s="92"/>
      <c r="W12" s="92"/>
      <c r="X12" s="92"/>
      <c r="Y12" s="150"/>
      <c r="Z12">
        <v>1</v>
      </c>
      <c r="AD12" s="150"/>
      <c r="AM12" s="150">
        <v>1</v>
      </c>
      <c r="AO12" s="150">
        <v>1</v>
      </c>
      <c r="AS12" s="91"/>
      <c r="AT12" s="92"/>
      <c r="AU12" s="92"/>
      <c r="AV12" s="92"/>
      <c r="AW12" s="92"/>
      <c r="AX12" s="92"/>
      <c r="AY12" s="92"/>
      <c r="AZ12">
        <v>1</v>
      </c>
      <c r="BB12" t="s">
        <v>161</v>
      </c>
      <c r="BC12" t="s">
        <v>141</v>
      </c>
      <c r="BE12" s="91"/>
      <c r="BF12" s="92"/>
      <c r="BG12" s="92"/>
    </row>
    <row r="13" spans="10:59" ht="12.75">
      <c r="J13" s="193">
        <v>1</v>
      </c>
      <c r="K13" s="150"/>
      <c r="L13" s="92"/>
      <c r="M13" s="92"/>
      <c r="N13" s="92">
        <v>1</v>
      </c>
      <c r="O13" s="92"/>
      <c r="P13" s="92"/>
      <c r="Q13" s="150"/>
      <c r="R13" s="92">
        <v>1</v>
      </c>
      <c r="S13" s="150"/>
      <c r="T13" s="92">
        <v>1</v>
      </c>
      <c r="U13" s="92"/>
      <c r="V13" s="92"/>
      <c r="W13" s="92"/>
      <c r="X13" s="92"/>
      <c r="Y13" s="150"/>
      <c r="Z13">
        <v>1</v>
      </c>
      <c r="AD13" s="150"/>
      <c r="AM13" s="150">
        <v>1</v>
      </c>
      <c r="AO13" s="150">
        <v>1</v>
      </c>
      <c r="AS13" s="91"/>
      <c r="AT13" s="92"/>
      <c r="AU13" s="92"/>
      <c r="AV13" s="92"/>
      <c r="AW13" s="92"/>
      <c r="AX13" s="92"/>
      <c r="AY13" s="92"/>
      <c r="AZ13">
        <v>1</v>
      </c>
      <c r="BB13" t="s">
        <v>6</v>
      </c>
      <c r="BC13" t="s">
        <v>141</v>
      </c>
      <c r="BE13" s="91"/>
      <c r="BF13" s="92"/>
      <c r="BG13" s="92"/>
    </row>
    <row r="14" spans="10:59" ht="12.75">
      <c r="J14" s="193">
        <v>1</v>
      </c>
      <c r="K14" s="150"/>
      <c r="L14" s="92"/>
      <c r="M14" s="92"/>
      <c r="N14" s="92"/>
      <c r="O14" s="92"/>
      <c r="P14" s="92"/>
      <c r="Q14" s="150">
        <v>1</v>
      </c>
      <c r="R14" s="92">
        <v>1</v>
      </c>
      <c r="S14" s="150"/>
      <c r="T14" s="92">
        <v>1</v>
      </c>
      <c r="U14" s="92"/>
      <c r="V14" s="92"/>
      <c r="W14" s="92"/>
      <c r="X14" s="92"/>
      <c r="Y14" s="150"/>
      <c r="Z14">
        <v>1</v>
      </c>
      <c r="AD14" s="150"/>
      <c r="AM14" s="150">
        <v>1</v>
      </c>
      <c r="AO14" s="150">
        <v>1</v>
      </c>
      <c r="AQ14" s="92">
        <v>1</v>
      </c>
      <c r="AS14" s="91"/>
      <c r="AT14" s="92"/>
      <c r="AU14" s="92"/>
      <c r="AV14" s="92"/>
      <c r="AW14" s="92"/>
      <c r="AX14" s="92"/>
      <c r="AY14" s="92"/>
      <c r="BA14">
        <v>1</v>
      </c>
      <c r="BE14" s="91"/>
      <c r="BF14" s="92"/>
      <c r="BG14" s="92"/>
    </row>
    <row r="15" spans="10:59" ht="12.75">
      <c r="J15" s="193">
        <v>1</v>
      </c>
      <c r="K15" s="150"/>
      <c r="L15" s="92"/>
      <c r="M15" s="92"/>
      <c r="N15" s="92"/>
      <c r="O15" s="92"/>
      <c r="P15" s="92">
        <v>1</v>
      </c>
      <c r="Q15" s="150"/>
      <c r="R15" s="92"/>
      <c r="S15" s="150">
        <v>1</v>
      </c>
      <c r="T15" s="92"/>
      <c r="U15" s="92">
        <v>1</v>
      </c>
      <c r="V15" s="92"/>
      <c r="W15" s="92"/>
      <c r="X15" s="92"/>
      <c r="Y15" s="150"/>
      <c r="Z15">
        <v>1</v>
      </c>
      <c r="AD15" s="150"/>
      <c r="AM15" s="150">
        <v>1</v>
      </c>
      <c r="AO15" s="150">
        <v>1</v>
      </c>
      <c r="AP15">
        <v>1</v>
      </c>
      <c r="AQ15" s="92"/>
      <c r="AR15" t="s">
        <v>6</v>
      </c>
      <c r="AS15" s="91" t="s">
        <v>165</v>
      </c>
      <c r="AT15" s="92"/>
      <c r="AU15" s="92"/>
      <c r="AV15" s="92"/>
      <c r="AW15" s="92"/>
      <c r="AX15" s="92"/>
      <c r="AY15" s="92"/>
      <c r="BA15">
        <v>1</v>
      </c>
      <c r="BE15" s="91"/>
      <c r="BF15" s="92"/>
      <c r="BG15" s="92"/>
    </row>
    <row r="16" spans="10:59" ht="12.75">
      <c r="J16" s="193">
        <v>1</v>
      </c>
      <c r="K16" s="150"/>
      <c r="L16" s="92"/>
      <c r="M16" s="92"/>
      <c r="N16" s="92"/>
      <c r="O16" s="92">
        <v>1</v>
      </c>
      <c r="P16" s="92"/>
      <c r="Q16" s="150"/>
      <c r="R16" s="92">
        <v>1</v>
      </c>
      <c r="S16" s="150"/>
      <c r="T16" s="92">
        <v>1</v>
      </c>
      <c r="U16" s="92"/>
      <c r="V16" s="92"/>
      <c r="W16" s="92"/>
      <c r="X16" s="92"/>
      <c r="Y16" s="150"/>
      <c r="Z16">
        <v>1</v>
      </c>
      <c r="AD16" s="150"/>
      <c r="AM16" s="150">
        <v>1</v>
      </c>
      <c r="AO16" s="150">
        <v>1</v>
      </c>
      <c r="AQ16" s="92">
        <v>1</v>
      </c>
      <c r="AS16" s="91"/>
      <c r="AT16" s="92"/>
      <c r="AU16" s="92"/>
      <c r="AV16" s="92"/>
      <c r="AW16" s="92"/>
      <c r="AX16" s="92"/>
      <c r="AY16" s="92"/>
      <c r="AZ16">
        <v>1</v>
      </c>
      <c r="BB16" t="s">
        <v>6</v>
      </c>
      <c r="BC16" t="s">
        <v>141</v>
      </c>
      <c r="BE16" s="91"/>
      <c r="BF16" s="92"/>
      <c r="BG16" s="92"/>
    </row>
    <row r="17" spans="10:59" ht="12.75">
      <c r="J17" s="193">
        <v>1</v>
      </c>
      <c r="K17" s="150"/>
      <c r="L17" s="92"/>
      <c r="M17" s="92"/>
      <c r="N17" s="92"/>
      <c r="O17" s="92"/>
      <c r="P17" s="92">
        <v>1</v>
      </c>
      <c r="Q17" s="150"/>
      <c r="R17" s="92">
        <v>1</v>
      </c>
      <c r="S17" s="150"/>
      <c r="T17" s="92">
        <v>1</v>
      </c>
      <c r="U17" s="92"/>
      <c r="V17" s="92"/>
      <c r="W17" s="92"/>
      <c r="X17" s="92"/>
      <c r="Y17" s="150"/>
      <c r="Z17">
        <v>1</v>
      </c>
      <c r="AD17" s="150"/>
      <c r="AM17" s="150">
        <v>1</v>
      </c>
      <c r="AO17" s="150">
        <v>1</v>
      </c>
      <c r="AQ17" s="92">
        <v>1</v>
      </c>
      <c r="AS17" s="91"/>
      <c r="AT17" s="92"/>
      <c r="AU17" s="92"/>
      <c r="AV17" s="92"/>
      <c r="AW17" s="92"/>
      <c r="AX17" s="92"/>
      <c r="AY17" s="92"/>
      <c r="AZ17">
        <v>1</v>
      </c>
      <c r="BB17" t="s">
        <v>6</v>
      </c>
      <c r="BC17" t="s">
        <v>141</v>
      </c>
      <c r="BE17" s="91"/>
      <c r="BF17" s="92"/>
      <c r="BG17" s="92"/>
    </row>
    <row r="18" spans="10:59" ht="12.75">
      <c r="J18" s="193">
        <v>1</v>
      </c>
      <c r="K18" s="150"/>
      <c r="L18" s="92"/>
      <c r="M18" s="92"/>
      <c r="N18" s="92"/>
      <c r="O18" s="92"/>
      <c r="P18" s="92">
        <v>1</v>
      </c>
      <c r="Q18" s="150"/>
      <c r="R18" s="92"/>
      <c r="S18" s="150">
        <v>1</v>
      </c>
      <c r="T18" s="92"/>
      <c r="U18" s="92"/>
      <c r="V18" s="92"/>
      <c r="W18" s="92">
        <v>1</v>
      </c>
      <c r="X18" s="92"/>
      <c r="Y18" s="150"/>
      <c r="Z18">
        <v>1</v>
      </c>
      <c r="AD18" s="150"/>
      <c r="AM18" s="150">
        <v>1</v>
      </c>
      <c r="AO18" s="150">
        <v>1</v>
      </c>
      <c r="AQ18" s="99">
        <v>1</v>
      </c>
      <c r="AR18" t="s">
        <v>166</v>
      </c>
      <c r="AS18" s="91"/>
      <c r="AT18" s="92"/>
      <c r="AU18" s="92"/>
      <c r="AV18" s="92"/>
      <c r="AW18" s="92"/>
      <c r="AX18" s="92"/>
      <c r="AY18" s="92"/>
      <c r="BA18">
        <v>1</v>
      </c>
      <c r="BE18" s="91"/>
      <c r="BF18" s="92"/>
      <c r="BG18" s="92"/>
    </row>
    <row r="19" spans="10:59" ht="12.75">
      <c r="J19" s="193">
        <v>1</v>
      </c>
      <c r="K19" s="150"/>
      <c r="L19" s="92"/>
      <c r="M19" s="92"/>
      <c r="N19" s="92"/>
      <c r="O19" s="92">
        <v>1</v>
      </c>
      <c r="P19" s="92"/>
      <c r="Q19" s="150"/>
      <c r="R19" s="92">
        <v>1</v>
      </c>
      <c r="S19" s="150"/>
      <c r="T19" s="92"/>
      <c r="U19" s="92"/>
      <c r="V19" s="92">
        <v>1</v>
      </c>
      <c r="W19" s="92"/>
      <c r="X19" s="92"/>
      <c r="Y19" s="150"/>
      <c r="AC19">
        <v>1</v>
      </c>
      <c r="AD19" s="150"/>
      <c r="AJ19">
        <v>1</v>
      </c>
      <c r="AM19" s="150"/>
      <c r="AO19" s="150">
        <v>1</v>
      </c>
      <c r="AQ19" s="99">
        <v>1</v>
      </c>
      <c r="AS19" s="91"/>
      <c r="AT19" s="92" t="s">
        <v>201</v>
      </c>
      <c r="AU19" s="92"/>
      <c r="AV19" s="92" t="s">
        <v>202</v>
      </c>
      <c r="AW19" s="92"/>
      <c r="AX19" s="92"/>
      <c r="AY19" s="92"/>
      <c r="AZ19">
        <v>1</v>
      </c>
      <c r="BB19" t="s">
        <v>162</v>
      </c>
      <c r="BC19" t="s">
        <v>141</v>
      </c>
      <c r="BD19" t="s">
        <v>163</v>
      </c>
      <c r="BE19" s="91" t="s">
        <v>141</v>
      </c>
      <c r="BF19" s="92"/>
      <c r="BG19" s="92"/>
    </row>
    <row r="20" spans="10:59" ht="12.75">
      <c r="J20" s="193"/>
      <c r="K20" s="150">
        <v>1</v>
      </c>
      <c r="L20" s="92"/>
      <c r="M20" s="92">
        <v>1</v>
      </c>
      <c r="N20" s="92"/>
      <c r="O20" s="92"/>
      <c r="P20" s="92"/>
      <c r="Q20" s="150"/>
      <c r="R20" s="92">
        <v>1</v>
      </c>
      <c r="S20" s="150"/>
      <c r="T20" s="92">
        <v>1</v>
      </c>
      <c r="U20" s="92"/>
      <c r="V20" s="92"/>
      <c r="W20" s="92"/>
      <c r="X20" s="92"/>
      <c r="Y20" s="150"/>
      <c r="AD20" s="150">
        <v>1</v>
      </c>
      <c r="AF20">
        <v>1</v>
      </c>
      <c r="AM20" s="150"/>
      <c r="AO20" s="150">
        <v>1</v>
      </c>
      <c r="AQ20" s="99">
        <v>1</v>
      </c>
      <c r="AS20" s="91"/>
      <c r="AT20" s="92"/>
      <c r="AU20" s="92"/>
      <c r="AV20" s="92"/>
      <c r="AW20" s="92"/>
      <c r="AX20" s="92"/>
      <c r="AY20" s="92"/>
      <c r="BA20">
        <v>1</v>
      </c>
      <c r="BE20" s="91"/>
      <c r="BF20" s="92"/>
      <c r="BG20" s="92"/>
    </row>
    <row r="21" spans="11:59" ht="18.75" customHeight="1">
      <c r="K21" s="150">
        <v>1</v>
      </c>
      <c r="L21" s="92"/>
      <c r="M21" s="92"/>
      <c r="N21" s="92">
        <v>1</v>
      </c>
      <c r="O21" s="92"/>
      <c r="P21" s="92"/>
      <c r="Q21" s="150"/>
      <c r="R21" s="92"/>
      <c r="S21" s="150">
        <v>1</v>
      </c>
      <c r="T21" s="92"/>
      <c r="U21" s="92"/>
      <c r="V21" s="92"/>
      <c r="W21" s="92">
        <v>1</v>
      </c>
      <c r="X21" s="92"/>
      <c r="Y21" s="150"/>
      <c r="Z21">
        <v>1</v>
      </c>
      <c r="AD21" s="150"/>
      <c r="AF21">
        <v>1</v>
      </c>
      <c r="AM21" s="150"/>
      <c r="AO21" s="150">
        <v>1</v>
      </c>
      <c r="AP21">
        <v>1</v>
      </c>
      <c r="AQ21" s="92"/>
      <c r="AR21" t="s">
        <v>6</v>
      </c>
      <c r="AS21" s="91" t="s">
        <v>76</v>
      </c>
      <c r="AT21" s="92" t="s">
        <v>43</v>
      </c>
      <c r="AU21" s="99" t="s">
        <v>76</v>
      </c>
      <c r="AV21" s="99"/>
      <c r="AW21" s="99"/>
      <c r="AX21" s="99"/>
      <c r="AY21" s="99"/>
      <c r="AZ21">
        <v>1</v>
      </c>
      <c r="BB21" t="s">
        <v>6</v>
      </c>
      <c r="BC21" t="s">
        <v>141</v>
      </c>
      <c r="BD21" t="s">
        <v>55</v>
      </c>
      <c r="BE21" s="91" t="s">
        <v>141</v>
      </c>
      <c r="BF21" s="99" t="s">
        <v>115</v>
      </c>
      <c r="BG21" s="99" t="s">
        <v>76</v>
      </c>
    </row>
    <row r="22" spans="11:59" ht="12.75">
      <c r="K22" s="150">
        <v>1</v>
      </c>
      <c r="L22" s="92"/>
      <c r="M22" s="92"/>
      <c r="N22" s="92">
        <v>1</v>
      </c>
      <c r="O22" s="92"/>
      <c r="P22" s="92"/>
      <c r="Q22" s="150"/>
      <c r="R22" s="92">
        <v>1</v>
      </c>
      <c r="S22" s="150"/>
      <c r="T22" s="92">
        <v>1</v>
      </c>
      <c r="U22" s="92"/>
      <c r="V22" s="92"/>
      <c r="W22" s="92"/>
      <c r="X22" s="92"/>
      <c r="Y22" s="150"/>
      <c r="Z22">
        <v>1</v>
      </c>
      <c r="AD22" s="150"/>
      <c r="AM22" s="150">
        <v>1</v>
      </c>
      <c r="AO22" s="150">
        <v>1</v>
      </c>
      <c r="AQ22" s="99">
        <v>1</v>
      </c>
      <c r="AS22" s="91"/>
      <c r="AT22" s="92"/>
      <c r="AU22" s="92"/>
      <c r="AV22" s="92"/>
      <c r="AW22" s="92"/>
      <c r="AX22" s="92"/>
      <c r="AY22" s="92"/>
      <c r="AZ22">
        <v>1</v>
      </c>
      <c r="BB22" t="s">
        <v>6</v>
      </c>
      <c r="BC22" t="s">
        <v>164</v>
      </c>
      <c r="BD22" t="s">
        <v>55</v>
      </c>
      <c r="BE22" s="92" t="s">
        <v>76</v>
      </c>
      <c r="BF22" s="92"/>
      <c r="BG22" s="92"/>
    </row>
    <row r="23" spans="11:59" ht="13.5" thickBot="1">
      <c r="K23" s="151">
        <v>1</v>
      </c>
      <c r="L23" s="94"/>
      <c r="M23" s="94"/>
      <c r="N23" s="94">
        <v>1</v>
      </c>
      <c r="O23" s="94"/>
      <c r="P23" s="94"/>
      <c r="Q23" s="151"/>
      <c r="R23" s="194"/>
      <c r="S23" s="151">
        <v>1</v>
      </c>
      <c r="T23" s="94">
        <v>1</v>
      </c>
      <c r="U23" s="94"/>
      <c r="V23" s="94"/>
      <c r="W23" s="94"/>
      <c r="X23" s="94"/>
      <c r="Y23" s="151"/>
      <c r="Z23" s="94">
        <v>1</v>
      </c>
      <c r="AA23" s="94"/>
      <c r="AB23" s="94"/>
      <c r="AC23" s="94"/>
      <c r="AD23" s="151"/>
      <c r="AE23" s="194"/>
      <c r="AF23" s="94"/>
      <c r="AG23" s="94"/>
      <c r="AH23" s="94"/>
      <c r="AI23" s="94"/>
      <c r="AJ23" s="94"/>
      <c r="AK23" s="94"/>
      <c r="AL23" s="94"/>
      <c r="AM23" s="151">
        <v>1</v>
      </c>
      <c r="AN23" s="195"/>
      <c r="AO23" s="196">
        <v>1</v>
      </c>
      <c r="AP23" s="210">
        <v>1</v>
      </c>
      <c r="AQ23" s="210"/>
      <c r="AR23" s="94" t="s">
        <v>6</v>
      </c>
      <c r="AS23" s="100" t="s">
        <v>76</v>
      </c>
      <c r="AT23" s="94"/>
      <c r="AU23" s="94"/>
      <c r="AV23" s="94"/>
      <c r="AW23" s="94"/>
      <c r="AX23" s="94"/>
      <c r="AY23" s="94"/>
      <c r="AZ23" s="93">
        <v>1</v>
      </c>
      <c r="BA23" s="94"/>
      <c r="BB23" s="94" t="s">
        <v>6</v>
      </c>
      <c r="BC23" s="94" t="s">
        <v>141</v>
      </c>
      <c r="BD23" s="94" t="s">
        <v>55</v>
      </c>
      <c r="BE23" s="94" t="s">
        <v>76</v>
      </c>
      <c r="BF23" s="194"/>
      <c r="BG23" s="94"/>
    </row>
    <row r="24" spans="10:53" ht="12.75">
      <c r="J24">
        <f aca="true" t="shared" si="0" ref="J24:BA24">SUM(J10:J23)</f>
        <v>9</v>
      </c>
      <c r="K24">
        <f t="shared" si="0"/>
        <v>5</v>
      </c>
      <c r="L24">
        <f t="shared" si="0"/>
        <v>0</v>
      </c>
      <c r="M24">
        <f t="shared" si="0"/>
        <v>1</v>
      </c>
      <c r="N24">
        <f t="shared" si="0"/>
        <v>5</v>
      </c>
      <c r="O24">
        <f t="shared" si="0"/>
        <v>4</v>
      </c>
      <c r="P24">
        <f t="shared" si="0"/>
        <v>3</v>
      </c>
      <c r="Q24">
        <f t="shared" si="0"/>
        <v>1</v>
      </c>
      <c r="R24">
        <f t="shared" si="0"/>
        <v>8</v>
      </c>
      <c r="S24">
        <f t="shared" si="0"/>
        <v>6</v>
      </c>
      <c r="T24">
        <f t="shared" si="0"/>
        <v>8</v>
      </c>
      <c r="U24">
        <f t="shared" si="0"/>
        <v>1</v>
      </c>
      <c r="V24">
        <f t="shared" si="0"/>
        <v>1</v>
      </c>
      <c r="W24">
        <f t="shared" si="0"/>
        <v>4</v>
      </c>
      <c r="X24">
        <f t="shared" si="0"/>
        <v>0</v>
      </c>
      <c r="Y24">
        <f t="shared" si="0"/>
        <v>0</v>
      </c>
      <c r="Z24">
        <f t="shared" si="0"/>
        <v>12</v>
      </c>
      <c r="AA24">
        <f t="shared" si="0"/>
        <v>0</v>
      </c>
      <c r="AB24">
        <f t="shared" si="0"/>
        <v>0</v>
      </c>
      <c r="AC24">
        <f t="shared" si="0"/>
        <v>1</v>
      </c>
      <c r="AD24">
        <f t="shared" si="0"/>
        <v>1</v>
      </c>
      <c r="AE24">
        <f t="shared" si="0"/>
        <v>0</v>
      </c>
      <c r="AF24">
        <f t="shared" si="0"/>
        <v>2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1</v>
      </c>
      <c r="AK24">
        <f t="shared" si="0"/>
        <v>0</v>
      </c>
      <c r="AL24">
        <f t="shared" si="0"/>
        <v>0</v>
      </c>
      <c r="AM24">
        <f t="shared" si="0"/>
        <v>11</v>
      </c>
      <c r="AN24">
        <f t="shared" si="0"/>
        <v>0</v>
      </c>
      <c r="AO24">
        <f t="shared" si="0"/>
        <v>14</v>
      </c>
      <c r="AP24">
        <f t="shared" si="0"/>
        <v>4</v>
      </c>
      <c r="AQ24">
        <f t="shared" si="0"/>
        <v>7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>
        <f t="shared" si="0"/>
        <v>0</v>
      </c>
      <c r="AZ24">
        <f t="shared" si="0"/>
        <v>8</v>
      </c>
      <c r="BA24">
        <f t="shared" si="0"/>
        <v>5</v>
      </c>
    </row>
    <row r="37" spans="2:4" ht="12.75">
      <c r="B37" s="197" t="s">
        <v>3</v>
      </c>
      <c r="C37" s="198" t="s">
        <v>178</v>
      </c>
      <c r="D37" s="199" t="s">
        <v>175</v>
      </c>
    </row>
    <row r="38" spans="2:4" ht="12.75">
      <c r="B38" s="200">
        <v>16</v>
      </c>
      <c r="C38" s="92">
        <v>1</v>
      </c>
      <c r="D38" s="201">
        <f>(C38*100)/14</f>
        <v>7.142857142857143</v>
      </c>
    </row>
    <row r="39" spans="2:4" ht="12.75">
      <c r="B39" s="200">
        <v>17</v>
      </c>
      <c r="C39" s="92">
        <v>5</v>
      </c>
      <c r="D39" s="201">
        <f>(C39*100)/14</f>
        <v>35.714285714285715</v>
      </c>
    </row>
    <row r="40" spans="2:4" ht="12.75">
      <c r="B40" s="200">
        <v>18</v>
      </c>
      <c r="C40" s="92">
        <v>4</v>
      </c>
      <c r="D40" s="201">
        <f>(C40*100)/14</f>
        <v>28.571428571428573</v>
      </c>
    </row>
    <row r="41" spans="2:4" ht="12.75">
      <c r="B41" s="202">
        <v>19</v>
      </c>
      <c r="C41" s="99">
        <v>3</v>
      </c>
      <c r="D41" s="201">
        <f>(C41*100)/14</f>
        <v>21.428571428571427</v>
      </c>
    </row>
    <row r="42" spans="2:4" ht="12.75">
      <c r="B42" s="202">
        <v>20</v>
      </c>
      <c r="C42" s="99">
        <v>1</v>
      </c>
      <c r="D42" s="201">
        <f>(C42*100)/14</f>
        <v>7.142857142857143</v>
      </c>
    </row>
    <row r="43" spans="2:4" ht="12.75">
      <c r="B43" s="203"/>
      <c r="C43" s="189">
        <f>SUM(C38:C42)</f>
        <v>14</v>
      </c>
      <c r="D43" s="204">
        <f>SUM(D38:D42)</f>
        <v>100</v>
      </c>
    </row>
    <row r="65" ht="13.5" thickBot="1"/>
    <row r="66" spans="2:4" ht="12.75">
      <c r="B66" s="143" t="s">
        <v>44</v>
      </c>
      <c r="C66" s="124" t="s">
        <v>178</v>
      </c>
      <c r="D66" s="156" t="s">
        <v>175</v>
      </c>
    </row>
    <row r="67" spans="2:4" ht="12.75">
      <c r="B67" s="126" t="s">
        <v>45</v>
      </c>
      <c r="C67" s="122">
        <v>8</v>
      </c>
      <c r="D67" s="158">
        <f>(C67*100)/14</f>
        <v>57.142857142857146</v>
      </c>
    </row>
    <row r="68" spans="2:4" ht="12.75">
      <c r="B68" s="126" t="s">
        <v>46</v>
      </c>
      <c r="C68" s="122">
        <v>1</v>
      </c>
      <c r="D68" s="158">
        <f>(C68*100)/14</f>
        <v>7.142857142857143</v>
      </c>
    </row>
    <row r="69" spans="2:4" ht="12.75">
      <c r="B69" s="205" t="s">
        <v>47</v>
      </c>
      <c r="C69" s="122">
        <v>1</v>
      </c>
      <c r="D69" s="158">
        <f>(C69*100)/14</f>
        <v>7.142857142857143</v>
      </c>
    </row>
    <row r="70" spans="2:4" ht="13.5" thickBot="1">
      <c r="B70" s="137" t="s">
        <v>200</v>
      </c>
      <c r="C70" s="178">
        <v>4</v>
      </c>
      <c r="D70" s="158">
        <f>(C70*100)/14</f>
        <v>28.571428571428573</v>
      </c>
    </row>
    <row r="71" ht="12.75">
      <c r="D71" s="159">
        <f>SUM(D67:D70)</f>
        <v>100</v>
      </c>
    </row>
    <row r="75" spans="2:7" ht="12.75">
      <c r="B75" s="240"/>
      <c r="C75" s="240"/>
      <c r="D75" s="240"/>
      <c r="E75" s="240"/>
      <c r="F75" s="240"/>
      <c r="G75" s="240"/>
    </row>
    <row r="76" spans="2:7" ht="12.75">
      <c r="B76" s="99"/>
      <c r="C76" s="99"/>
      <c r="D76" s="99"/>
      <c r="E76" s="99"/>
      <c r="F76" s="99"/>
      <c r="G76" s="99"/>
    </row>
    <row r="77" spans="2:7" ht="12.75">
      <c r="B77" s="92"/>
      <c r="C77" s="92"/>
      <c r="D77" s="92"/>
      <c r="E77" s="92"/>
      <c r="F77" s="92"/>
      <c r="G77" s="92"/>
    </row>
    <row r="78" spans="2:7" ht="12.75">
      <c r="B78" s="92"/>
      <c r="C78" s="92"/>
      <c r="D78" s="92"/>
      <c r="E78" s="92"/>
      <c r="F78" s="92"/>
      <c r="G78" s="92"/>
    </row>
    <row r="79" spans="2:7" ht="12.75">
      <c r="B79" s="92"/>
      <c r="C79" s="92"/>
      <c r="D79" s="92"/>
      <c r="E79" s="92"/>
      <c r="F79" s="92"/>
      <c r="G79" s="92"/>
    </row>
    <row r="80" spans="2:7" ht="12.75">
      <c r="B80" s="92"/>
      <c r="C80" s="92"/>
      <c r="D80" s="92"/>
      <c r="E80" s="92"/>
      <c r="F80" s="92"/>
      <c r="G80" s="92"/>
    </row>
    <row r="81" spans="2:7" ht="12.75">
      <c r="B81" s="92"/>
      <c r="C81" s="92"/>
      <c r="D81" s="92"/>
      <c r="E81" s="92"/>
      <c r="F81" s="92"/>
      <c r="G81" s="92"/>
    </row>
    <row r="82" spans="2:7" ht="12.75">
      <c r="B82" s="92"/>
      <c r="C82" s="92"/>
      <c r="D82" s="92"/>
      <c r="E82" s="92"/>
      <c r="F82" s="92"/>
      <c r="G82" s="92"/>
    </row>
    <row r="83" spans="2:7" ht="12.75">
      <c r="B83" s="92"/>
      <c r="C83" s="92"/>
      <c r="D83" s="92"/>
      <c r="E83" s="92"/>
      <c r="F83" s="92"/>
      <c r="G83" s="92"/>
    </row>
    <row r="84" spans="2:7" ht="12.75">
      <c r="B84" s="92"/>
      <c r="C84" s="92"/>
      <c r="D84" s="92"/>
      <c r="E84" s="92"/>
      <c r="F84" s="92"/>
      <c r="G84" s="92"/>
    </row>
    <row r="85" spans="2:7" ht="12.75">
      <c r="B85" s="92"/>
      <c r="C85" s="92"/>
      <c r="D85" s="92"/>
      <c r="E85" s="92"/>
      <c r="F85" s="92"/>
      <c r="G85" s="92"/>
    </row>
    <row r="86" spans="2:7" ht="12.75">
      <c r="B86" s="92"/>
      <c r="C86" s="92"/>
      <c r="D86" s="92"/>
      <c r="E86" s="92"/>
      <c r="F86" s="92"/>
      <c r="G86" s="92"/>
    </row>
    <row r="87" spans="2:7" ht="12.75">
      <c r="B87" s="92"/>
      <c r="C87" s="92"/>
      <c r="D87" s="92"/>
      <c r="E87" s="92"/>
      <c r="F87" s="92"/>
      <c r="G87" s="92"/>
    </row>
    <row r="94" ht="13.5" thickBot="1"/>
    <row r="95" spans="2:4" ht="12.75">
      <c r="B95" s="160" t="s">
        <v>6</v>
      </c>
      <c r="C95" s="124" t="s">
        <v>174</v>
      </c>
      <c r="D95" s="125" t="s">
        <v>175</v>
      </c>
    </row>
    <row r="96" spans="2:4" ht="12.75">
      <c r="B96" s="126" t="s">
        <v>4</v>
      </c>
      <c r="C96">
        <v>8</v>
      </c>
      <c r="D96" s="154">
        <f>(C96*100)/14</f>
        <v>57.142857142857146</v>
      </c>
    </row>
    <row r="97" spans="2:4" ht="13.5" thickBot="1">
      <c r="B97" s="128" t="s">
        <v>5</v>
      </c>
      <c r="C97" s="122">
        <v>6</v>
      </c>
      <c r="D97" s="154">
        <f>(C97*100)/14</f>
        <v>42.857142857142854</v>
      </c>
    </row>
    <row r="118" ht="13.5" thickBot="1"/>
    <row r="119" spans="2:4" ht="12.75">
      <c r="B119" s="168" t="s">
        <v>43</v>
      </c>
      <c r="C119" s="166" t="s">
        <v>174</v>
      </c>
      <c r="D119" s="167" t="s">
        <v>175</v>
      </c>
    </row>
    <row r="120" spans="2:4" ht="12.75">
      <c r="B120" s="126" t="s">
        <v>38</v>
      </c>
      <c r="C120" s="122">
        <v>12</v>
      </c>
      <c r="D120" s="154">
        <f>(C120*100)/14</f>
        <v>85.71428571428571</v>
      </c>
    </row>
    <row r="121" spans="2:4" ht="12.75">
      <c r="B121" s="126" t="s">
        <v>41</v>
      </c>
      <c r="C121" s="122">
        <v>1</v>
      </c>
      <c r="D121" s="154">
        <f>(C121*100)/14</f>
        <v>7.142857142857143</v>
      </c>
    </row>
    <row r="122" spans="2:4" ht="13.5" thickBot="1">
      <c r="B122" s="128" t="s">
        <v>42</v>
      </c>
      <c r="C122" s="129">
        <v>1</v>
      </c>
      <c r="D122" s="154">
        <f>(C122*100)/14</f>
        <v>7.142857142857143</v>
      </c>
    </row>
    <row r="130" spans="2:7" ht="12.75">
      <c r="B130" s="240"/>
      <c r="C130" s="240"/>
      <c r="D130" s="240"/>
      <c r="E130" s="240"/>
      <c r="F130" s="240"/>
      <c r="G130" s="92"/>
    </row>
    <row r="131" spans="2:7" ht="12.75">
      <c r="B131" s="99"/>
      <c r="C131" s="99"/>
      <c r="D131" s="99"/>
      <c r="E131" s="99"/>
      <c r="F131" s="99"/>
      <c r="G131" s="92"/>
    </row>
    <row r="132" spans="2:7" ht="12.75">
      <c r="B132" s="92"/>
      <c r="C132" s="92"/>
      <c r="D132" s="92"/>
      <c r="E132" s="92"/>
      <c r="F132" s="92"/>
      <c r="G132" s="92"/>
    </row>
    <row r="133" spans="2:7" ht="12.75">
      <c r="B133" s="92"/>
      <c r="C133" s="92"/>
      <c r="D133" s="92"/>
      <c r="E133" s="92"/>
      <c r="F133" s="92"/>
      <c r="G133" s="92"/>
    </row>
    <row r="134" spans="2:7" ht="12.75">
      <c r="B134" s="92"/>
      <c r="C134" s="92"/>
      <c r="D134" s="92"/>
      <c r="E134" s="92"/>
      <c r="F134" s="92"/>
      <c r="G134" s="92"/>
    </row>
    <row r="135" spans="2:7" ht="12.75">
      <c r="B135" s="92"/>
      <c r="C135" s="92"/>
      <c r="D135" s="92"/>
      <c r="E135" s="92"/>
      <c r="F135" s="92"/>
      <c r="G135" s="92"/>
    </row>
    <row r="136" spans="2:7" ht="12.75">
      <c r="B136" s="92"/>
      <c r="C136" s="92"/>
      <c r="D136" s="92"/>
      <c r="E136" s="92"/>
      <c r="F136" s="92"/>
      <c r="G136" s="92"/>
    </row>
    <row r="137" spans="2:7" ht="12.75">
      <c r="B137" s="92"/>
      <c r="C137" s="92"/>
      <c r="D137" s="92"/>
      <c r="E137" s="92"/>
      <c r="F137" s="92"/>
      <c r="G137" s="92"/>
    </row>
    <row r="138" spans="2:7" ht="12.75">
      <c r="B138" s="92"/>
      <c r="C138" s="92"/>
      <c r="D138" s="92"/>
      <c r="E138" s="92"/>
      <c r="F138" s="92"/>
      <c r="G138" s="92"/>
    </row>
    <row r="139" spans="2:7" ht="12.75">
      <c r="B139" s="92"/>
      <c r="C139" s="92"/>
      <c r="D139" s="92"/>
      <c r="E139" s="92"/>
      <c r="F139" s="92"/>
      <c r="G139" s="92"/>
    </row>
    <row r="140" spans="2:7" ht="12.75">
      <c r="B140" s="92"/>
      <c r="C140" s="92"/>
      <c r="D140" s="92"/>
      <c r="E140" s="92"/>
      <c r="F140" s="92"/>
      <c r="G140" s="92"/>
    </row>
    <row r="141" spans="2:7" ht="12.75">
      <c r="B141" s="92"/>
      <c r="C141" s="92"/>
      <c r="D141" s="92"/>
      <c r="E141" s="92"/>
      <c r="F141" s="92"/>
      <c r="G141" s="92"/>
    </row>
    <row r="142" spans="2:7" ht="12.75">
      <c r="B142" s="92"/>
      <c r="C142" s="92"/>
      <c r="D142" s="92"/>
      <c r="E142" s="92"/>
      <c r="F142" s="92"/>
      <c r="G142" s="92"/>
    </row>
    <row r="143" spans="2:7" ht="12.75">
      <c r="B143" s="92"/>
      <c r="C143" s="92"/>
      <c r="D143" s="92"/>
      <c r="E143" s="92"/>
      <c r="F143" s="92"/>
      <c r="G143" s="92"/>
    </row>
    <row r="146" ht="13.5" thickBot="1"/>
    <row r="147" spans="2:4" ht="12.75">
      <c r="B147" s="173" t="s">
        <v>180</v>
      </c>
      <c r="C147" s="174" t="s">
        <v>174</v>
      </c>
      <c r="D147" s="175" t="s">
        <v>175</v>
      </c>
    </row>
    <row r="148" spans="2:4" ht="12.75">
      <c r="B148" s="126" t="s">
        <v>50</v>
      </c>
      <c r="C148" s="122">
        <v>2</v>
      </c>
      <c r="D148" s="154">
        <f>(C148*100)/14</f>
        <v>14.285714285714286</v>
      </c>
    </row>
    <row r="149" spans="2:4" ht="12.75">
      <c r="B149" s="126" t="s">
        <v>101</v>
      </c>
      <c r="C149" s="122">
        <v>1</v>
      </c>
      <c r="D149" s="154">
        <f>(C149*100)/14</f>
        <v>7.142857142857143</v>
      </c>
    </row>
    <row r="150" spans="2:4" ht="13.5" thickBot="1">
      <c r="B150" s="128" t="s">
        <v>182</v>
      </c>
      <c r="C150" s="129">
        <v>11</v>
      </c>
      <c r="D150" s="154">
        <f>(C150*100)/14</f>
        <v>78.57142857142857</v>
      </c>
    </row>
    <row r="155" spans="2:10" ht="12.75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ht="12.75"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2:10" ht="12.75"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2:10" ht="12.75"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2:10" ht="12.75"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2:10" ht="12.75"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2:10" ht="12.75"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2:10" ht="12.75"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2:10" ht="12.75"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2:10" ht="12.75"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2:10" ht="12.75"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2:10" ht="12.75"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2:10" ht="12.75">
      <c r="B167" s="92"/>
      <c r="C167" s="92"/>
      <c r="D167" s="92"/>
      <c r="E167" s="92"/>
      <c r="F167" s="92"/>
      <c r="G167" s="92"/>
      <c r="H167" s="92"/>
      <c r="I167" s="92"/>
      <c r="J167" s="92"/>
    </row>
    <row r="173" ht="13.5" thickBot="1"/>
    <row r="174" spans="2:4" ht="12.75">
      <c r="B174" s="177" t="s">
        <v>192</v>
      </c>
      <c r="C174" s="124" t="s">
        <v>174</v>
      </c>
      <c r="D174" s="125" t="s">
        <v>175</v>
      </c>
    </row>
    <row r="175" spans="2:4" ht="12.75">
      <c r="B175" s="126" t="s">
        <v>184</v>
      </c>
      <c r="C175" s="122">
        <v>0</v>
      </c>
      <c r="D175" s="154">
        <f>(C175*100)/10</f>
        <v>0</v>
      </c>
    </row>
    <row r="176" spans="2:4" ht="12.75">
      <c r="B176" s="126" t="s">
        <v>139</v>
      </c>
      <c r="C176" s="122">
        <v>14</v>
      </c>
      <c r="D176" s="154">
        <f>(C176*100)/14</f>
        <v>100</v>
      </c>
    </row>
    <row r="177" spans="2:4" ht="13.5" thickBot="1">
      <c r="B177" s="128"/>
      <c r="C177" s="129"/>
      <c r="D177" s="155"/>
    </row>
    <row r="199" spans="8:17" ht="13.5" thickBot="1"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ht="13.5" thickBot="1">
      <c r="B200" s="206" t="s">
        <v>190</v>
      </c>
      <c r="C200" s="207" t="s">
        <v>185</v>
      </c>
      <c r="D200" s="207" t="s">
        <v>175</v>
      </c>
      <c r="G200" s="260" t="s">
        <v>72</v>
      </c>
      <c r="H200" s="261"/>
      <c r="I200" s="261"/>
      <c r="J200" s="262"/>
      <c r="K200" s="232" t="s">
        <v>74</v>
      </c>
      <c r="L200" s="233"/>
      <c r="M200" s="233"/>
      <c r="N200" s="233"/>
      <c r="O200" s="233"/>
      <c r="P200" s="234"/>
      <c r="Q200" s="92"/>
    </row>
    <row r="201" spans="2:17" ht="12.75">
      <c r="B201" s="122" t="s">
        <v>139</v>
      </c>
      <c r="C201" s="122">
        <v>10</v>
      </c>
      <c r="D201" s="208">
        <f>(C201*100)/14</f>
        <v>71.42857142857143</v>
      </c>
      <c r="G201" s="13" t="s">
        <v>57</v>
      </c>
      <c r="H201" s="13" t="s">
        <v>58</v>
      </c>
      <c r="I201" s="14" t="s">
        <v>73</v>
      </c>
      <c r="J201" s="15" t="s">
        <v>75</v>
      </c>
      <c r="K201" s="13" t="s">
        <v>57</v>
      </c>
      <c r="L201" s="13" t="s">
        <v>58</v>
      </c>
      <c r="M201" s="2" t="s">
        <v>73</v>
      </c>
      <c r="N201" s="16" t="s">
        <v>75</v>
      </c>
      <c r="O201" s="54" t="s">
        <v>73</v>
      </c>
      <c r="P201" s="15" t="s">
        <v>75</v>
      </c>
      <c r="Q201" s="92"/>
    </row>
    <row r="202" spans="2:17" ht="12.75">
      <c r="B202" s="122" t="s">
        <v>203</v>
      </c>
      <c r="C202" s="122">
        <v>4</v>
      </c>
      <c r="D202" s="208">
        <f>(C202*100)/14</f>
        <v>28.571428571428573</v>
      </c>
      <c r="H202">
        <v>1</v>
      </c>
      <c r="J202" s="91"/>
      <c r="L202">
        <v>1</v>
      </c>
      <c r="P202" s="91"/>
      <c r="Q202" s="92"/>
    </row>
    <row r="203" spans="2:17" ht="12.75">
      <c r="B203" s="122" t="s">
        <v>204</v>
      </c>
      <c r="C203" s="122">
        <v>1</v>
      </c>
      <c r="D203" s="208">
        <f>(C203*100)/14</f>
        <v>7.142857142857143</v>
      </c>
      <c r="G203">
        <v>1</v>
      </c>
      <c r="I203" t="s">
        <v>6</v>
      </c>
      <c r="J203" s="91" t="s">
        <v>78</v>
      </c>
      <c r="L203">
        <v>1</v>
      </c>
      <c r="P203" s="91"/>
      <c r="Q203" s="92"/>
    </row>
    <row r="204" spans="8:17" ht="12.75">
      <c r="H204">
        <v>1</v>
      </c>
      <c r="J204" s="91"/>
      <c r="K204">
        <v>1</v>
      </c>
      <c r="M204" t="s">
        <v>161</v>
      </c>
      <c r="N204" t="s">
        <v>141</v>
      </c>
      <c r="P204" s="91"/>
      <c r="Q204" s="92"/>
    </row>
    <row r="205" spans="8:17" ht="12.75">
      <c r="H205">
        <v>1</v>
      </c>
      <c r="J205" s="91"/>
      <c r="K205">
        <v>1</v>
      </c>
      <c r="M205" s="212" t="s">
        <v>6</v>
      </c>
      <c r="N205" t="s">
        <v>141</v>
      </c>
      <c r="P205" s="91"/>
      <c r="Q205" s="92"/>
    </row>
    <row r="206" spans="8:17" ht="12.75">
      <c r="H206" s="92">
        <v>1</v>
      </c>
      <c r="J206" s="91"/>
      <c r="L206">
        <v>1</v>
      </c>
      <c r="P206" s="91"/>
      <c r="Q206" s="92"/>
    </row>
    <row r="207" spans="7:17" ht="12.75">
      <c r="G207">
        <v>1</v>
      </c>
      <c r="H207" s="92"/>
      <c r="I207" t="s">
        <v>6</v>
      </c>
      <c r="J207" s="91" t="s">
        <v>165</v>
      </c>
      <c r="L207">
        <v>1</v>
      </c>
      <c r="P207" s="91"/>
      <c r="Q207" s="92"/>
    </row>
    <row r="208" spans="8:17" ht="12.75">
      <c r="H208" s="92">
        <v>1</v>
      </c>
      <c r="J208" s="91"/>
      <c r="K208">
        <v>1</v>
      </c>
      <c r="M208" s="212" t="s">
        <v>6</v>
      </c>
      <c r="N208" t="s">
        <v>141</v>
      </c>
      <c r="P208" s="91"/>
      <c r="Q208" s="92"/>
    </row>
    <row r="209" spans="8:17" ht="12.75">
      <c r="H209" s="92">
        <v>1</v>
      </c>
      <c r="J209" s="91"/>
      <c r="K209">
        <v>1</v>
      </c>
      <c r="M209" s="212" t="s">
        <v>6</v>
      </c>
      <c r="N209" t="s">
        <v>141</v>
      </c>
      <c r="P209" s="91"/>
      <c r="Q209" s="92"/>
    </row>
    <row r="210" spans="8:17" ht="12.75">
      <c r="H210" s="99">
        <v>1</v>
      </c>
      <c r="I210" t="s">
        <v>166</v>
      </c>
      <c r="J210" s="91"/>
      <c r="L210">
        <v>1</v>
      </c>
      <c r="P210" s="91"/>
      <c r="Q210" s="99"/>
    </row>
    <row r="211" spans="8:17" ht="12.75">
      <c r="H211" s="99">
        <v>1</v>
      </c>
      <c r="J211" s="91"/>
      <c r="K211">
        <v>1</v>
      </c>
      <c r="M211" t="s">
        <v>162</v>
      </c>
      <c r="N211" t="s">
        <v>141</v>
      </c>
      <c r="O211" t="s">
        <v>163</v>
      </c>
      <c r="P211" s="91" t="s">
        <v>141</v>
      </c>
      <c r="Q211" s="92"/>
    </row>
    <row r="212" spans="8:17" ht="12.75">
      <c r="H212" s="99">
        <v>1</v>
      </c>
      <c r="J212" s="91"/>
      <c r="L212">
        <v>1</v>
      </c>
      <c r="P212" s="91"/>
      <c r="Q212" s="92"/>
    </row>
    <row r="213" spans="7:17" ht="12.75">
      <c r="G213">
        <v>1</v>
      </c>
      <c r="H213" s="92"/>
      <c r="I213" t="s">
        <v>167</v>
      </c>
      <c r="J213" s="91" t="s">
        <v>76</v>
      </c>
      <c r="K213">
        <v>1</v>
      </c>
      <c r="M213" s="212" t="s">
        <v>6</v>
      </c>
      <c r="N213" t="s">
        <v>141</v>
      </c>
      <c r="O213" t="s">
        <v>55</v>
      </c>
      <c r="P213" s="91" t="s">
        <v>141</v>
      </c>
      <c r="Q213" s="92"/>
    </row>
    <row r="214" spans="8:16" ht="12.75">
      <c r="H214" s="99">
        <v>1</v>
      </c>
      <c r="J214" s="91"/>
      <c r="K214">
        <v>1</v>
      </c>
      <c r="M214" s="212" t="s">
        <v>6</v>
      </c>
      <c r="N214" t="s">
        <v>164</v>
      </c>
      <c r="O214" t="s">
        <v>55</v>
      </c>
      <c r="P214" s="92" t="s">
        <v>76</v>
      </c>
    </row>
    <row r="215" spans="7:16" ht="13.5" thickBot="1">
      <c r="G215">
        <v>1</v>
      </c>
      <c r="H215" s="92"/>
      <c r="I215" s="94" t="s">
        <v>6</v>
      </c>
      <c r="J215" s="100" t="s">
        <v>76</v>
      </c>
      <c r="K215" s="93">
        <v>1</v>
      </c>
      <c r="L215" s="94"/>
      <c r="M215" s="213" t="s">
        <v>6</v>
      </c>
      <c r="N215" s="94" t="s">
        <v>141</v>
      </c>
      <c r="O215" s="94" t="s">
        <v>55</v>
      </c>
      <c r="P215" s="94" t="s">
        <v>76</v>
      </c>
    </row>
    <row r="216" spans="7:12" ht="12.75">
      <c r="G216">
        <f>SUM(G202:G215)</f>
        <v>4</v>
      </c>
      <c r="H216">
        <f>SUM(H202:H215)</f>
        <v>10</v>
      </c>
      <c r="K216">
        <f>SUM(K202:K215)</f>
        <v>8</v>
      </c>
      <c r="L216">
        <f>SUM(L202:L215)</f>
        <v>6</v>
      </c>
    </row>
    <row r="227" ht="13.5" thickBot="1"/>
    <row r="228" spans="2:4" ht="12.75">
      <c r="B228" s="123" t="s">
        <v>152</v>
      </c>
      <c r="C228" s="124" t="s">
        <v>174</v>
      </c>
      <c r="D228" s="125" t="s">
        <v>175</v>
      </c>
    </row>
    <row r="229" spans="2:4" ht="12.75">
      <c r="B229" s="126" t="s">
        <v>139</v>
      </c>
      <c r="C229" s="122">
        <v>6</v>
      </c>
      <c r="D229" s="127"/>
    </row>
    <row r="230" spans="2:4" ht="12.75">
      <c r="B230" s="126" t="s">
        <v>205</v>
      </c>
      <c r="C230" s="122">
        <v>6</v>
      </c>
      <c r="D230" s="127"/>
    </row>
    <row r="231" spans="2:4" ht="12.75">
      <c r="B231" s="126" t="s">
        <v>204</v>
      </c>
      <c r="C231" s="122">
        <v>1</v>
      </c>
      <c r="D231" s="127"/>
    </row>
    <row r="232" spans="2:4" ht="13.5" thickBot="1">
      <c r="B232" s="128" t="s">
        <v>206</v>
      </c>
      <c r="C232" s="129">
        <v>1</v>
      </c>
      <c r="D232" s="130"/>
    </row>
  </sheetData>
  <mergeCells count="12">
    <mergeCell ref="Z8:AD8"/>
    <mergeCell ref="AE8:AM8"/>
    <mergeCell ref="AN8:AO8"/>
    <mergeCell ref="B75:G75"/>
    <mergeCell ref="J8:K8"/>
    <mergeCell ref="L8:Q8"/>
    <mergeCell ref="R8:S8"/>
    <mergeCell ref="T8:Y8"/>
    <mergeCell ref="G200:J200"/>
    <mergeCell ref="K200:P200"/>
    <mergeCell ref="B130:F130"/>
    <mergeCell ref="B155:J1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2006-06-20T18:07:04Z</dcterms:modified>
  <cp:category/>
  <cp:version/>
  <cp:contentType/>
  <cp:contentStatus/>
</cp:coreProperties>
</file>